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kpc-my.sharepoint.com/personal/billtsang_hkpc_org/Documents/BUD Website/2025.11.27 Update/"/>
    </mc:Choice>
  </mc:AlternateContent>
  <xr:revisionPtr revIDLastSave="9" documentId="11_C7E6C4C6B36A82BB4463C4D1F0412D57A42F9DC0" xr6:coauthVersionLast="47" xr6:coauthVersionMax="47" xr10:uidLastSave="{53B37628-D22C-4B85-AB4E-D0270326425A}"/>
  <bookViews>
    <workbookView xWindow="-120" yWindow="-120" windowWidth="29040" windowHeight="15720" xr2:uid="{00000000-000D-0000-FFFF-FFFF00000000}"/>
  </bookViews>
  <sheets>
    <sheet name="1. Start Project Planning" sheetId="1" r:id="rId1"/>
    <sheet name="2. Select Expenditure Items" sheetId="2" r:id="rId2"/>
    <sheet name="3. Define Budgets" sheetId="4" r:id="rId3"/>
    <sheet name="Dropdown" sheetId="13" state="hidden"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G33" i="4" s="1"/>
  <c r="B13" i="4" l="1"/>
  <c r="B14" i="4"/>
  <c r="B15" i="4" s="1"/>
  <c r="F14" i="4"/>
  <c r="M14" i="4"/>
  <c r="B17" i="4"/>
  <c r="B18" i="4"/>
  <c r="F18" i="4"/>
  <c r="M18" i="4"/>
  <c r="B23" i="4"/>
  <c r="B24" i="4"/>
  <c r="B25" i="4" s="1"/>
  <c r="F24" i="4"/>
  <c r="M24" i="4"/>
  <c r="B26" i="4"/>
  <c r="B27" i="4"/>
  <c r="B28" i="4" s="1"/>
  <c r="F27" i="4"/>
  <c r="M27" i="4"/>
  <c r="B29" i="4"/>
  <c r="B30" i="4"/>
  <c r="B31" i="4" s="1"/>
  <c r="F30" i="4"/>
  <c r="M30" i="4"/>
  <c r="B32" i="4"/>
  <c r="B33" i="4"/>
  <c r="F33" i="4"/>
  <c r="I33" i="4"/>
  <c r="M33" i="4"/>
  <c r="B16" i="4" l="1"/>
  <c r="F35" i="4"/>
  <c r="F37" i="4" s="1"/>
  <c r="B19" i="4"/>
  <c r="B21" i="4" s="1"/>
  <c r="B20" i="4"/>
  <c r="M34" i="4"/>
  <c r="B22" i="4"/>
  <c r="H36" i="4" l="1"/>
  <c r="H35" i="4"/>
  <c r="O47" i="4"/>
  <c r="B20" i="1" l="1"/>
  <c r="B11" i="1"/>
</calcChain>
</file>

<file path=xl/sharedStrings.xml><?xml version="1.0" encoding="utf-8"?>
<sst xmlns="http://schemas.openxmlformats.org/spreadsheetml/2006/main" count="102" uniqueCount="81">
  <si>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</si>
  <si>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</si>
  <si>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</si>
  <si>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</si>
  <si>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To develop/re-design the image of the company</t>
  </si>
  <si>
    <t>To uplift the recognition of the company/products/service/brand in the target market</t>
  </si>
  <si>
    <t>To enhance competitiveness of the product in the target market</t>
  </si>
  <si>
    <t>Other objectives  (please specify):</t>
  </si>
  <si>
    <t>To establish more channels for sales</t>
  </si>
  <si>
    <t xml:space="preserve">Expected Execution Period: </t>
  </si>
  <si>
    <t>From</t>
  </si>
  <si>
    <t>months</t>
  </si>
  <si>
    <t>To</t>
  </si>
  <si>
    <t>Next &gt;</t>
  </si>
  <si>
    <t>2. Select Expenditure Items</t>
  </si>
  <si>
    <t>Information in this Budget Planning Tool is solely for reference only. All information related to the BUD Fund should be based on the latest published Guide to Application for the Mainland Programme and the FTA and IPPA Programme. The Implementer reserves the right at our sole discretion for interpretation and modification on this Budget Planning Tool without further notice.</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</si>
  <si>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</si>
  <si>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r>
      <rPr>
        <u/>
        <sz val="9"/>
        <color rgb="FF0000FF"/>
        <rFont val="Helvetica"/>
        <family val="2"/>
      </rPr>
      <t>www.bud.hkpc.org</t>
    </r>
    <r>
      <rPr>
        <sz val="9"/>
        <color theme="1"/>
        <rFont val="Helvetica"/>
        <family val="2"/>
      </rPr>
      <t xml:space="preserve"> | +852 2788 6088 | bud_sec@hkpc.org </t>
    </r>
  </si>
  <si>
    <t xml:space="preserve">How would you like to leverage the funding to accomplish your business development objective(s)? Select the expenditure items applicable to your business ideas, and form a project.  </t>
  </si>
  <si>
    <t>More resources:</t>
  </si>
  <si>
    <t>E-commerce Easy - Scope of Funding (Summary)</t>
  </si>
  <si>
    <t>Guide to Application – E-commerce Easy Programme</t>
  </si>
  <si>
    <t>Expenditure Item</t>
  </si>
  <si>
    <t>Description</t>
  </si>
  <si>
    <t>Establishment of Online Sales Platform</t>
  </si>
  <si>
    <t>Cost for establishment of online sales platform, platform storefront design and production, online shop management fee.</t>
  </si>
  <si>
    <t>Advertisement 
(related to the promotion of applicant enterprise’s 
e-commerce business)</t>
  </si>
  <si>
    <t>Placing advertisement on commercial media, search engine optimisation/search engine marketing (SEO/SEM), engagement of ambassador/key opinion leader (KOL).</t>
  </si>
  <si>
    <t>Development or Enhancement of Mobile Applications</t>
  </si>
  <si>
    <t>Development of a new mobile application or enhancement of existing mobile applications (Apps), development / setting up of mini programme on third-party mobile application</t>
  </si>
  <si>
    <t>Development or Enhancement of Company Website</t>
  </si>
  <si>
    <t xml:space="preserve">Expenses for development of new company website or enhancement of existing company website </t>
  </si>
  <si>
    <t>Other e-commerce related project measures</t>
  </si>
  <si>
    <t>Project measure(s) related to e-commerce business of the applicant enterprise, such as multi-platform promotional videos/photos produced for promoting e-commerce business</t>
  </si>
  <si>
    <t xml:space="preserve">External audit </t>
  </si>
  <si>
    <t xml:space="preserve">External audit fee for approved project </t>
  </si>
  <si>
    <t>3. Define Budgets</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</si>
  <si>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</si>
  <si>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</si>
  <si>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</si>
  <si>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項目支出</t>
  </si>
  <si>
    <t>Project Expenditure</t>
  </si>
  <si>
    <t>Expenditure Description</t>
  </si>
  <si>
    <t>Budget (HK$)</t>
  </si>
  <si>
    <t>Subtotal (HK$)</t>
  </si>
  <si>
    <t>Budget Cap (HK$)</t>
  </si>
  <si>
    <t>Max amount/ % of total project budget</t>
  </si>
  <si>
    <t>Requirements met?</t>
  </si>
  <si>
    <t>Considerations</t>
  </si>
  <si>
    <t xml:space="preserve">Applicant’s Remarks </t>
  </si>
  <si>
    <t xml:space="preserve">Establishment of Online Sales Platform </t>
  </si>
  <si>
    <t>Not applicable</t>
  </si>
  <si>
    <t>Name of the third party online platform, name or link of the online shop established, purpose and its direct relationship with developing business in the Mainland market,
etc.</t>
  </si>
  <si>
    <t>Platform Storefront Design and Production</t>
  </si>
  <si>
    <t>Management fee for the newly established online store ( for a period not exceeding six months.)</t>
  </si>
  <si>
    <t>Placing advertisement on commercial media</t>
  </si>
  <si>
    <t>Not applicable</t>
    <phoneticPr fontId="41" type="noConversion"/>
  </si>
  <si>
    <t>Advertising media, target audience advertising details, breakdowns or relevant expenses .</t>
  </si>
  <si>
    <t>Search Engine Optimisation/Search Engine Marketing (SEO/SEM)</t>
  </si>
  <si>
    <t>Engagement of ambassador/KOL</t>
  </si>
  <si>
    <t xml:space="preserve">Related management fee (for a period not exceeding six months) </t>
  </si>
  <si>
    <t>Other advertisement measure(s)</t>
  </si>
  <si>
    <t>Development of new mobile application / Enhancement of existing mobile application</t>
  </si>
  <si>
    <t>Content of the apps, promotion area, target audience, direct relationship with developing business in the Mainland market, etc.</t>
  </si>
  <si>
    <t>Development/setting up of mini programme on third-party mobile application</t>
  </si>
  <si>
    <t>Development of a new company website</t>
  </si>
  <si>
    <t>Content of website, promotion area, target audience, purpose and its direct relationship with developing business in the Mainland market, etc.</t>
  </si>
  <si>
    <t>Enhancement of existing company website</t>
  </si>
  <si>
    <t>Multi-platform promotional videos /photos produced for promoting e-commerce business</t>
  </si>
  <si>
    <t xml:space="preserve">Other project measure(s) related to e-commerce business </t>
  </si>
  <si>
    <t>External audit fee</t>
    <phoneticPr fontId="42" type="noConversion"/>
  </si>
  <si>
    <t>Maximum amount HK$10,000 per audit. 2 audits are required if the project exceeds 18 months.</t>
  </si>
  <si>
    <t xml:space="preserve">Total Project Cost: </t>
  </si>
  <si>
    <t>HK$</t>
    <phoneticPr fontId="42" type="noConversion"/>
  </si>
  <si>
    <t>Amount of Funding Sought:</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</si>
  <si>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</si>
  <si>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請選擇</t>
  </si>
  <si>
    <t>發展品牌</t>
  </si>
  <si>
    <t>升級轉型</t>
  </si>
  <si>
    <t>拓展內銷市場</t>
  </si>
  <si>
    <t>(Ver: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</si>
</sst>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9" x14ac:knownFonts="1">
    <font>
      <sz val="11"/>
      <color theme="1"/>
      <name val="Arial"/>
    </font>
    <font>
      <sz val="11"/>
      <color theme="1"/>
      <name val="Calibri"/>
      <family val="2"/>
    </font>
    <font>
      <u/>
      <sz val="11"/>
      <color theme="10"/>
      <name val="Arial"/>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0"/>
      <color theme="1"/>
      <name val="Helvetica"/>
      <family val="2"/>
    </font>
    <font>
      <sz val="9"/>
      <color theme="0" tint="-0.499984740745262"/>
      <name val="Helvetica"/>
      <family val="2"/>
    </font>
    <font>
      <b/>
      <sz val="11"/>
      <color theme="0"/>
      <name val="Helvetica"/>
      <family val="2"/>
    </font>
    <font>
      <sz val="11"/>
      <color theme="1"/>
      <name val="Helvetica"/>
    </font>
    <font>
      <sz val="12"/>
      <color theme="1"/>
      <name val="Helvetica"/>
      <family val="2"/>
    </font>
    <font>
      <sz val="13"/>
      <color rgb="FF000000"/>
      <name val="Calibri"/>
      <family val="2"/>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04">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thin">
        <color rgb="FFEFEFEF"/>
      </top>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medium">
        <color rgb="FFFFFFFF"/>
      </right>
      <top/>
      <bottom/>
      <diagonal/>
    </border>
    <border>
      <left style="medium">
        <color rgb="FFFFFFFF"/>
      </left>
      <right/>
      <top/>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CCCCCC"/>
      </left>
      <right style="thin">
        <color rgb="FFCCCCCC"/>
      </right>
      <top/>
      <bottom style="thin">
        <color rgb="FFCCCCCC"/>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right style="medium">
        <color rgb="FFFFFFFF"/>
      </right>
      <top style="thin">
        <color rgb="FFCCCCCC"/>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ck">
        <color rgb="FFFFFFFF"/>
      </right>
      <top style="thin">
        <color rgb="FFFFFFFF"/>
      </top>
      <bottom style="thin">
        <color indexed="64"/>
      </bottom>
      <diagonal/>
    </border>
    <border>
      <left style="thick">
        <color rgb="FFFFFFFF"/>
      </left>
      <right/>
      <top style="thick">
        <color rgb="FFFFFFFF"/>
      </top>
      <bottom style="thin">
        <color theme="0"/>
      </bottom>
      <diagonal/>
    </border>
    <border>
      <left/>
      <right style="thin">
        <color rgb="FFFFFFFF"/>
      </right>
      <top style="thick">
        <color rgb="FFFFFFFF"/>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top/>
      <bottom/>
      <diagonal/>
    </border>
    <border>
      <left/>
      <right style="medium">
        <color rgb="FFCCCCCC"/>
      </right>
      <top/>
      <bottom/>
      <diagonal/>
    </border>
  </borders>
  <cellStyleXfs count="2">
    <xf numFmtId="0" fontId="0" fillId="0" borderId="0"/>
    <xf numFmtId="0" fontId="2" fillId="0" borderId="0" applyNumberFormat="0" applyFill="0" applyBorder="0" applyAlignment="0" applyProtection="0"/>
  </cellStyleXfs>
  <cellXfs count="342">
    <xf numFmtId="0" fontId="0" fillId="0" borderId="0" xfId="0"/>
    <xf numFmtId="0" fontId="1" fillId="0" borderId="0" xfId="0" applyFont="1"/>
    <xf numFmtId="0" fontId="4" fillId="9" borderId="46" xfId="0" applyFont="1" applyFill="1" applyBorder="1"/>
    <xf numFmtId="0" fontId="5" fillId="9" borderId="46" xfId="0" applyFont="1" applyFill="1" applyBorder="1"/>
    <xf numFmtId="0" fontId="6" fillId="9" borderId="46" xfId="0" applyFont="1" applyFill="1" applyBorder="1" applyAlignment="1">
      <alignment horizontal="left" vertical="center"/>
    </xf>
    <xf numFmtId="0" fontId="4" fillId="9" borderId="46" xfId="0" applyFont="1" applyFill="1" applyBorder="1" applyAlignment="1">
      <alignment horizontal="center" vertical="center"/>
    </xf>
    <xf numFmtId="3" fontId="4" fillId="9" borderId="46" xfId="0" applyNumberFormat="1" applyFont="1" applyFill="1" applyBorder="1" applyAlignment="1">
      <alignment horizontal="center" vertical="center"/>
    </xf>
    <xf numFmtId="0" fontId="4" fillId="8" borderId="46" xfId="0" applyFont="1" applyFill="1" applyBorder="1" applyAlignment="1">
      <alignment vertical="center"/>
    </xf>
    <xf numFmtId="0" fontId="4" fillId="3" borderId="4" xfId="0" applyFont="1" applyFill="1" applyBorder="1" applyAlignment="1">
      <alignment vertical="center"/>
    </xf>
    <xf numFmtId="0" fontId="4" fillId="3" borderId="3" xfId="0" applyFont="1" applyFill="1" applyBorder="1" applyAlignment="1">
      <alignment vertical="center"/>
    </xf>
    <xf numFmtId="0" fontId="4" fillId="0" borderId="0" xfId="0" applyFont="1"/>
    <xf numFmtId="0" fontId="4" fillId="10" borderId="46" xfId="0" applyFont="1" applyFill="1" applyBorder="1"/>
    <xf numFmtId="0" fontId="5" fillId="10" borderId="46" xfId="0" applyFont="1" applyFill="1" applyBorder="1"/>
    <xf numFmtId="0" fontId="6" fillId="10" borderId="46" xfId="0" applyFont="1" applyFill="1" applyBorder="1" applyAlignment="1">
      <alignment horizontal="left"/>
    </xf>
    <xf numFmtId="3" fontId="4" fillId="10" borderId="46" xfId="0" applyNumberFormat="1" applyFont="1" applyFill="1" applyBorder="1" applyAlignment="1">
      <alignment horizontal="center" vertical="center"/>
    </xf>
    <xf numFmtId="0" fontId="4" fillId="10" borderId="46" xfId="0" applyFont="1" applyFill="1" applyBorder="1" applyAlignment="1">
      <alignment vertical="center"/>
    </xf>
    <xf numFmtId="0" fontId="5" fillId="10" borderId="46" xfId="0" applyFont="1" applyFill="1" applyBorder="1" applyAlignment="1">
      <alignment horizontal="left" vertical="center"/>
    </xf>
    <xf numFmtId="0" fontId="6" fillId="10" borderId="46" xfId="0" applyFont="1" applyFill="1" applyBorder="1" applyAlignment="1">
      <alignment horizontal="left" vertical="center"/>
    </xf>
    <xf numFmtId="0" fontId="4" fillId="0" borderId="0" xfId="0" applyFont="1" applyAlignment="1">
      <alignment vertical="center"/>
    </xf>
    <xf numFmtId="0" fontId="4" fillId="10" borderId="46" xfId="0" applyFont="1" applyFill="1" applyBorder="1" applyAlignment="1">
      <alignment horizontal="left" vertical="center"/>
    </xf>
    <xf numFmtId="3" fontId="7" fillId="10" borderId="46" xfId="0" applyNumberFormat="1" applyFont="1" applyFill="1" applyBorder="1" applyAlignment="1">
      <alignment vertical="center" wrapText="1"/>
    </xf>
    <xf numFmtId="0" fontId="11" fillId="10" borderId="46" xfId="0" applyFont="1" applyFill="1" applyBorder="1" applyAlignment="1">
      <alignment horizontal="left" vertical="center"/>
    </xf>
    <xf numFmtId="0" fontId="4" fillId="7" borderId="46" xfId="0" applyFont="1" applyFill="1" applyBorder="1"/>
    <xf numFmtId="0" fontId="11" fillId="7" borderId="46" xfId="0" applyFont="1" applyFill="1" applyBorder="1" applyAlignment="1">
      <alignment horizontal="left" vertical="center"/>
    </xf>
    <xf numFmtId="0" fontId="4" fillId="7" borderId="46" xfId="0" applyFont="1" applyFill="1" applyBorder="1" applyAlignment="1">
      <alignment vertical="center"/>
    </xf>
    <xf numFmtId="3" fontId="7" fillId="7" borderId="46" xfId="0" applyNumberFormat="1" applyFont="1" applyFill="1" applyBorder="1" applyAlignment="1">
      <alignment vertical="center" wrapText="1"/>
    </xf>
    <xf numFmtId="0" fontId="4" fillId="0" borderId="5" xfId="0" applyFont="1" applyBorder="1" applyAlignment="1">
      <alignment horizontal="left" vertical="center"/>
    </xf>
    <xf numFmtId="0" fontId="13" fillId="0" borderId="6"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3" fontId="7" fillId="0" borderId="8" xfId="0" applyNumberFormat="1" applyFont="1" applyBorder="1" applyAlignment="1">
      <alignment vertical="center" wrapText="1"/>
    </xf>
    <xf numFmtId="0" fontId="4" fillId="2" borderId="9" xfId="0" applyFont="1" applyFill="1" applyBorder="1" applyAlignment="1">
      <alignment vertical="center"/>
    </xf>
    <xf numFmtId="0" fontId="4" fillId="0" borderId="10" xfId="0" applyFont="1" applyBorder="1" applyAlignment="1">
      <alignment horizontal="right" vertical="center"/>
    </xf>
    <xf numFmtId="0" fontId="4" fillId="0" borderId="10" xfId="0" applyFont="1" applyBorder="1" applyAlignment="1">
      <alignment vertical="center"/>
    </xf>
    <xf numFmtId="3" fontId="7" fillId="0" borderId="10" xfId="0" applyNumberFormat="1" applyFont="1" applyBorder="1" applyAlignment="1">
      <alignment vertical="center" wrapText="1"/>
    </xf>
    <xf numFmtId="0" fontId="4" fillId="2" borderId="11" xfId="0" applyFont="1" applyFill="1" applyBorder="1" applyAlignment="1">
      <alignment vertical="center"/>
    </xf>
    <xf numFmtId="0" fontId="14" fillId="2" borderId="7" xfId="0" applyFont="1" applyFill="1" applyBorder="1" applyAlignment="1">
      <alignment vertical="top"/>
    </xf>
    <xf numFmtId="0" fontId="4" fillId="0" borderId="1" xfId="0" applyFont="1" applyBorder="1" applyAlignment="1">
      <alignment vertical="center"/>
    </xf>
    <xf numFmtId="0" fontId="13" fillId="0" borderId="10" xfId="0" applyFont="1" applyBorder="1" applyAlignment="1">
      <alignment horizontal="left" vertical="center"/>
    </xf>
    <xf numFmtId="0" fontId="4" fillId="0" borderId="12" xfId="0" applyFont="1" applyBorder="1"/>
    <xf numFmtId="0" fontId="4" fillId="0" borderId="10" xfId="0" applyFont="1" applyBorder="1" applyAlignment="1">
      <alignment horizontal="center" vertical="center"/>
    </xf>
    <xf numFmtId="0" fontId="4" fillId="2" borderId="11" xfId="0" applyFont="1" applyFill="1" applyBorder="1"/>
    <xf numFmtId="0" fontId="4" fillId="0" borderId="10" xfId="0" applyFont="1" applyBorder="1" applyAlignment="1">
      <alignment horizontal="left" vertical="center"/>
    </xf>
    <xf numFmtId="0" fontId="17" fillId="0" borderId="10" xfId="0" applyFont="1" applyBorder="1" applyAlignment="1">
      <alignment vertical="center"/>
    </xf>
    <xf numFmtId="0" fontId="11" fillId="0" borderId="10" xfId="0" applyFont="1" applyBorder="1" applyAlignment="1">
      <alignment horizontal="left" vertical="center"/>
    </xf>
    <xf numFmtId="0" fontId="4" fillId="0" borderId="10" xfId="0" applyFont="1" applyBorder="1" applyAlignment="1">
      <alignment horizontal="right"/>
    </xf>
    <xf numFmtId="164" fontId="15" fillId="0" borderId="14" xfId="0" applyNumberFormat="1" applyFont="1" applyBorder="1" applyAlignment="1">
      <alignment horizontal="left"/>
    </xf>
    <xf numFmtId="0" fontId="6" fillId="0" borderId="10" xfId="0" applyFont="1" applyBorder="1" applyAlignment="1">
      <alignment horizontal="right"/>
    </xf>
    <xf numFmtId="0" fontId="4" fillId="0" borderId="10" xfId="0" applyFont="1" applyBorder="1"/>
    <xf numFmtId="0" fontId="4" fillId="0" borderId="10" xfId="0" applyFont="1" applyBorder="1" applyAlignment="1">
      <alignment horizontal="center"/>
    </xf>
    <xf numFmtId="0" fontId="4" fillId="0" borderId="10" xfId="0" applyFont="1" applyBorder="1" applyAlignment="1">
      <alignment horizontal="left"/>
    </xf>
    <xf numFmtId="3" fontId="7" fillId="0" borderId="10" xfId="0" applyNumberFormat="1" applyFont="1" applyBorder="1" applyAlignment="1">
      <alignment wrapText="1"/>
    </xf>
    <xf numFmtId="0" fontId="4" fillId="3" borderId="4" xfId="0" applyFont="1" applyFill="1" applyBorder="1"/>
    <xf numFmtId="0" fontId="4" fillId="0" borderId="0" xfId="0" applyFont="1" applyAlignment="1">
      <alignment horizontal="center" vertical="center"/>
    </xf>
    <xf numFmtId="0" fontId="19" fillId="2" borderId="7" xfId="0" applyFont="1" applyFill="1" applyBorder="1"/>
    <xf numFmtId="0" fontId="20" fillId="0" borderId="10" xfId="0" applyFont="1" applyBorder="1" applyAlignment="1">
      <alignment horizontal="left" vertical="center"/>
    </xf>
    <xf numFmtId="3" fontId="20" fillId="0" borderId="10" xfId="0" applyNumberFormat="1" applyFont="1" applyBorder="1" applyAlignment="1">
      <alignment horizontal="left" vertical="center"/>
    </xf>
    <xf numFmtId="3" fontId="4" fillId="0" borderId="10" xfId="0" applyNumberFormat="1"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left" vertical="center"/>
    </xf>
    <xf numFmtId="3" fontId="21" fillId="0" borderId="10" xfId="1" applyNumberFormat="1" applyFont="1" applyBorder="1" applyAlignment="1">
      <alignment horizontal="right" vertical="center"/>
    </xf>
    <xf numFmtId="0" fontId="4" fillId="3" borderId="13" xfId="0" applyFont="1" applyFill="1" applyBorder="1" applyAlignment="1">
      <alignment vertical="center"/>
    </xf>
    <xf numFmtId="3" fontId="22" fillId="0" borderId="10" xfId="0" applyNumberFormat="1" applyFont="1" applyBorder="1" applyAlignment="1">
      <alignment horizontal="right" vertical="center"/>
    </xf>
    <xf numFmtId="0" fontId="4" fillId="2" borderId="16" xfId="0" applyFont="1" applyFill="1" applyBorder="1" applyAlignment="1">
      <alignment vertical="center"/>
    </xf>
    <xf numFmtId="0" fontId="4" fillId="2" borderId="46" xfId="0" applyFont="1" applyFill="1" applyBorder="1" applyAlignment="1">
      <alignment vertical="center"/>
    </xf>
    <xf numFmtId="0" fontId="23" fillId="0" borderId="17" xfId="0" applyFont="1" applyBorder="1" applyAlignment="1">
      <alignment horizontal="left" vertical="center" wrapText="1"/>
    </xf>
    <xf numFmtId="0" fontId="16" fillId="0" borderId="68" xfId="0" applyFont="1" applyBorder="1" applyAlignment="1">
      <alignment wrapText="1"/>
    </xf>
    <xf numFmtId="0" fontId="16" fillId="0" borderId="18" xfId="0" applyFont="1" applyBorder="1" applyAlignment="1">
      <alignment wrapText="1"/>
    </xf>
    <xf numFmtId="0" fontId="4" fillId="2" borderId="17" xfId="0" applyFont="1" applyFill="1" applyBorder="1" applyAlignment="1">
      <alignment vertical="center"/>
    </xf>
    <xf numFmtId="0" fontId="4" fillId="0" borderId="46" xfId="0" applyFont="1" applyBorder="1"/>
    <xf numFmtId="164" fontId="15" fillId="0" borderId="46" xfId="0" applyNumberFormat="1" applyFont="1" applyBorder="1" applyAlignment="1">
      <alignment horizontal="left"/>
    </xf>
    <xf numFmtId="0" fontId="24" fillId="0" borderId="10" xfId="0" applyFont="1" applyBorder="1" applyAlignment="1">
      <alignment horizontal="center" vertical="center"/>
    </xf>
    <xf numFmtId="0" fontId="4" fillId="9" borderId="46" xfId="0" applyFont="1" applyFill="1" applyBorder="1" applyAlignment="1">
      <alignment horizontal="left" vertical="center"/>
    </xf>
    <xf numFmtId="0" fontId="4" fillId="3" borderId="48" xfId="0" applyFont="1" applyFill="1" applyBorder="1" applyAlignment="1">
      <alignment vertical="center"/>
    </xf>
    <xf numFmtId="0" fontId="4" fillId="3" borderId="19" xfId="0" applyFont="1" applyFill="1" applyBorder="1" applyAlignment="1">
      <alignment vertical="center"/>
    </xf>
    <xf numFmtId="0" fontId="4" fillId="4" borderId="20" xfId="0" applyFont="1" applyFill="1" applyBorder="1" applyAlignment="1">
      <alignment vertical="center"/>
    </xf>
    <xf numFmtId="0" fontId="4" fillId="4" borderId="21" xfId="0" applyFont="1" applyFill="1" applyBorder="1" applyAlignment="1">
      <alignment vertical="center"/>
    </xf>
    <xf numFmtId="0" fontId="5" fillId="9" borderId="46" xfId="0" applyFont="1" applyFill="1" applyBorder="1" applyAlignment="1">
      <alignment horizontal="left" vertical="center"/>
    </xf>
    <xf numFmtId="0" fontId="10" fillId="8" borderId="46" xfId="0" applyFont="1" applyFill="1" applyBorder="1" applyAlignment="1">
      <alignment vertical="center"/>
    </xf>
    <xf numFmtId="0" fontId="10" fillId="8" borderId="46" xfId="0" applyFont="1" applyFill="1" applyBorder="1" applyAlignment="1">
      <alignment vertical="center" wrapText="1"/>
    </xf>
    <xf numFmtId="0" fontId="27" fillId="8" borderId="46" xfId="0" applyFont="1" applyFill="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22" fillId="2" borderId="5" xfId="0" applyFont="1" applyFill="1" applyBorder="1" applyAlignment="1">
      <alignment vertical="center" wrapText="1"/>
    </xf>
    <xf numFmtId="0" fontId="4" fillId="2" borderId="6" xfId="0" applyFont="1" applyFill="1" applyBorder="1" applyAlignment="1">
      <alignment vertical="center"/>
    </xf>
    <xf numFmtId="0" fontId="4" fillId="0" borderId="6" xfId="0" applyFont="1" applyBorder="1" applyAlignment="1">
      <alignment vertical="center"/>
    </xf>
    <xf numFmtId="0" fontId="4" fillId="0" borderId="1" xfId="0" applyFont="1" applyBorder="1" applyAlignment="1">
      <alignment horizontal="left" vertical="center"/>
    </xf>
    <xf numFmtId="0" fontId="4" fillId="2" borderId="2" xfId="0" applyFont="1" applyFill="1" applyBorder="1" applyAlignment="1">
      <alignment vertical="center"/>
    </xf>
    <xf numFmtId="0" fontId="4" fillId="2" borderId="10" xfId="0" applyFont="1" applyFill="1" applyBorder="1" applyAlignment="1">
      <alignment horizontal="center" vertical="center"/>
    </xf>
    <xf numFmtId="0" fontId="4" fillId="2" borderId="10" xfId="0" applyFont="1" applyFill="1" applyBorder="1" applyAlignment="1">
      <alignment horizontal="left" vertical="center"/>
    </xf>
    <xf numFmtId="0" fontId="28" fillId="8" borderId="54" xfId="0" applyFont="1" applyFill="1" applyBorder="1"/>
    <xf numFmtId="0" fontId="4" fillId="9" borderId="54" xfId="0" applyFont="1" applyFill="1" applyBorder="1"/>
    <xf numFmtId="3" fontId="4" fillId="9" borderId="54" xfId="0" applyNumberFormat="1" applyFont="1" applyFill="1" applyBorder="1"/>
    <xf numFmtId="3" fontId="4" fillId="9" borderId="54" xfId="0" applyNumberFormat="1" applyFont="1" applyFill="1" applyBorder="1" applyAlignment="1">
      <alignment horizontal="center"/>
    </xf>
    <xf numFmtId="0" fontId="27" fillId="9" borderId="54" xfId="0" applyFont="1" applyFill="1" applyBorder="1" applyAlignment="1">
      <alignment horizontal="center"/>
    </xf>
    <xf numFmtId="0" fontId="4" fillId="8" borderId="54" xfId="0" applyFont="1" applyFill="1" applyBorder="1"/>
    <xf numFmtId="0" fontId="4" fillId="3" borderId="46" xfId="0" applyFont="1" applyFill="1" applyBorder="1"/>
    <xf numFmtId="0" fontId="4" fillId="0" borderId="15" xfId="0" applyFont="1" applyBorder="1"/>
    <xf numFmtId="0" fontId="4" fillId="8" borderId="54" xfId="0" applyFont="1" applyFill="1" applyBorder="1" applyAlignment="1">
      <alignment vertical="center"/>
    </xf>
    <xf numFmtId="0" fontId="5" fillId="9" borderId="54" xfId="0" applyFont="1" applyFill="1" applyBorder="1" applyAlignment="1">
      <alignment vertical="center"/>
    </xf>
    <xf numFmtId="0" fontId="4" fillId="9" borderId="54" xfId="0" applyFont="1" applyFill="1" applyBorder="1" applyAlignment="1">
      <alignment vertical="center"/>
    </xf>
    <xf numFmtId="3" fontId="4" fillId="9" borderId="54" xfId="0" applyNumberFormat="1" applyFont="1" applyFill="1" applyBorder="1" applyAlignment="1">
      <alignment vertical="center"/>
    </xf>
    <xf numFmtId="3" fontId="4" fillId="9" borderId="54" xfId="0" applyNumberFormat="1" applyFont="1" applyFill="1" applyBorder="1" applyAlignment="1">
      <alignment horizontal="center" vertical="center"/>
    </xf>
    <xf numFmtId="0" fontId="4" fillId="9" borderId="54" xfId="0" applyFont="1" applyFill="1" applyBorder="1" applyAlignment="1">
      <alignment horizontal="center" vertical="center"/>
    </xf>
    <xf numFmtId="0" fontId="30" fillId="9" borderId="54" xfId="0" applyFont="1" applyFill="1" applyBorder="1" applyAlignment="1">
      <alignment vertical="top"/>
    </xf>
    <xf numFmtId="0" fontId="4" fillId="9" borderId="54" xfId="0" applyFont="1" applyFill="1" applyBorder="1" applyAlignment="1">
      <alignment horizontal="center"/>
    </xf>
    <xf numFmtId="0" fontId="27" fillId="8" borderId="54" xfId="0" applyFont="1" applyFill="1" applyBorder="1" applyAlignment="1">
      <alignment horizontal="left" vertical="center" wrapText="1"/>
    </xf>
    <xf numFmtId="0" fontId="27" fillId="8" borderId="54" xfId="0" applyFont="1" applyFill="1" applyBorder="1" applyAlignment="1">
      <alignment horizontal="center" vertical="center" wrapText="1"/>
    </xf>
    <xf numFmtId="0" fontId="29" fillId="8" borderId="54" xfId="0" applyFont="1" applyFill="1" applyBorder="1" applyAlignment="1">
      <alignment horizontal="left" vertical="center" wrapText="1"/>
    </xf>
    <xf numFmtId="0" fontId="9" fillId="8" borderId="54" xfId="0" applyFont="1" applyFill="1" applyBorder="1" applyAlignment="1">
      <alignment horizontal="left" vertical="center" wrapText="1"/>
    </xf>
    <xf numFmtId="0" fontId="25" fillId="8" borderId="46" xfId="0" applyFont="1" applyFill="1" applyBorder="1" applyAlignment="1">
      <alignment horizontal="left" vertical="center" wrapText="1"/>
    </xf>
    <xf numFmtId="0" fontId="4" fillId="9" borderId="0" xfId="0" applyFont="1" applyFill="1"/>
    <xf numFmtId="0" fontId="4" fillId="2" borderId="8" xfId="0" applyFont="1" applyFill="1" applyBorder="1"/>
    <xf numFmtId="0" fontId="4" fillId="0" borderId="22" xfId="0" applyFont="1" applyBorder="1" applyAlignment="1">
      <alignment horizontal="center" vertical="center"/>
    </xf>
    <xf numFmtId="0" fontId="4" fillId="0" borderId="22" xfId="0" applyFont="1" applyBorder="1" applyAlignment="1">
      <alignment horizontal="left" vertical="center"/>
    </xf>
    <xf numFmtId="0" fontId="20" fillId="0" borderId="22" xfId="0" applyFont="1" applyBorder="1" applyAlignment="1">
      <alignment horizontal="left" vertical="center"/>
    </xf>
    <xf numFmtId="3" fontId="20" fillId="0" borderId="22" xfId="0" applyNumberFormat="1" applyFont="1" applyBorder="1" applyAlignment="1">
      <alignment horizontal="left" vertical="center"/>
    </xf>
    <xf numFmtId="3" fontId="4" fillId="0" borderId="22" xfId="0" applyNumberFormat="1" applyFont="1" applyBorder="1" applyAlignment="1">
      <alignment horizontal="center" vertical="center"/>
    </xf>
    <xf numFmtId="0" fontId="4" fillId="0" borderId="7" xfId="0" applyFont="1" applyBorder="1" applyAlignment="1">
      <alignment horizontal="left" vertical="center"/>
    </xf>
    <xf numFmtId="0" fontId="4" fillId="0" borderId="58" xfId="0" applyFont="1" applyBorder="1" applyAlignment="1">
      <alignment horizontal="left" vertical="center"/>
    </xf>
    <xf numFmtId="0" fontId="4" fillId="0" borderId="53" xfId="0" applyFont="1" applyBorder="1" applyAlignment="1">
      <alignment horizontal="left" vertical="center"/>
    </xf>
    <xf numFmtId="0" fontId="4" fillId="2" borderId="5" xfId="0" applyFont="1" applyFill="1" applyBorder="1" applyAlignment="1">
      <alignment vertical="center"/>
    </xf>
    <xf numFmtId="0" fontId="4" fillId="4" borderId="50" xfId="0" applyFont="1" applyFill="1" applyBorder="1" applyAlignment="1">
      <alignment vertical="center"/>
    </xf>
    <xf numFmtId="3" fontId="31" fillId="5" borderId="27" xfId="0" applyNumberFormat="1" applyFont="1" applyFill="1" applyBorder="1" applyAlignment="1">
      <alignment horizontal="center" vertical="center" wrapText="1"/>
    </xf>
    <xf numFmtId="0" fontId="31" fillId="5" borderId="28" xfId="0" applyFont="1" applyFill="1" applyBorder="1" applyAlignment="1">
      <alignment horizontal="center" vertical="center" wrapText="1"/>
    </xf>
    <xf numFmtId="0" fontId="4" fillId="2" borderId="45" xfId="0" applyFont="1" applyFill="1" applyBorder="1" applyAlignment="1">
      <alignment vertical="center" wrapText="1"/>
    </xf>
    <xf numFmtId="0" fontId="4" fillId="4" borderId="50" xfId="0" applyFont="1" applyFill="1" applyBorder="1" applyAlignment="1">
      <alignment vertical="center" wrapText="1"/>
    </xf>
    <xf numFmtId="0" fontId="4" fillId="3" borderId="46"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4" fillId="6" borderId="0" xfId="0" applyFont="1" applyFill="1" applyAlignment="1">
      <alignment vertical="center" wrapText="1"/>
    </xf>
    <xf numFmtId="0" fontId="32" fillId="6" borderId="0" xfId="0" applyFont="1" applyFill="1" applyAlignment="1">
      <alignment vertical="center" wrapText="1"/>
    </xf>
    <xf numFmtId="3" fontId="4" fillId="6" borderId="0" xfId="0" applyNumberFormat="1" applyFont="1" applyFill="1" applyAlignment="1">
      <alignment horizontal="center" vertical="center" wrapText="1"/>
    </xf>
    <xf numFmtId="0" fontId="4" fillId="6" borderId="0" xfId="0" applyFont="1" applyFill="1" applyAlignment="1">
      <alignment horizontal="center" vertical="center" wrapText="1"/>
    </xf>
    <xf numFmtId="0" fontId="4" fillId="6" borderId="46" xfId="0" applyFont="1" applyFill="1" applyBorder="1" applyAlignment="1">
      <alignment horizontal="center" vertical="center" wrapText="1"/>
    </xf>
    <xf numFmtId="0" fontId="33" fillId="0" borderId="59" xfId="0" applyFont="1" applyBorder="1" applyAlignment="1">
      <alignment vertical="center"/>
    </xf>
    <xf numFmtId="0" fontId="4" fillId="0" borderId="60" xfId="0" applyFont="1" applyBorder="1" applyAlignment="1">
      <alignment vertical="center" wrapText="1"/>
    </xf>
    <xf numFmtId="0" fontId="34" fillId="3" borderId="52" xfId="0" applyFont="1" applyFill="1" applyBorder="1" applyAlignment="1">
      <alignment vertical="center"/>
    </xf>
    <xf numFmtId="0" fontId="4" fillId="0" borderId="30" xfId="0" applyFont="1" applyBorder="1" applyAlignment="1">
      <alignment vertical="center" wrapText="1"/>
    </xf>
    <xf numFmtId="0" fontId="33" fillId="0" borderId="29" xfId="0" applyFont="1" applyBorder="1" applyAlignment="1">
      <alignment vertical="center"/>
    </xf>
    <xf numFmtId="0" fontId="33" fillId="2" borderId="59" xfId="0" applyFont="1" applyFill="1" applyBorder="1"/>
    <xf numFmtId="0" fontId="4" fillId="6" borderId="0" xfId="0" applyFont="1" applyFill="1" applyAlignment="1">
      <alignment vertical="center"/>
    </xf>
    <xf numFmtId="3" fontId="4" fillId="6" borderId="0" xfId="0" applyNumberFormat="1" applyFont="1" applyFill="1" applyAlignment="1">
      <alignment vertical="center"/>
    </xf>
    <xf numFmtId="3" fontId="4" fillId="6" borderId="0" xfId="0" applyNumberFormat="1" applyFont="1" applyFill="1" applyAlignment="1">
      <alignment horizontal="center" vertical="center"/>
    </xf>
    <xf numFmtId="0" fontId="4" fillId="6" borderId="0" xfId="0" applyFont="1" applyFill="1" applyAlignment="1">
      <alignment horizontal="center" vertical="center"/>
    </xf>
    <xf numFmtId="0" fontId="20" fillId="6" borderId="46" xfId="0" applyFont="1" applyFill="1" applyBorder="1" applyAlignment="1">
      <alignment vertical="center"/>
    </xf>
    <xf numFmtId="0" fontId="27" fillId="3" borderId="52" xfId="0" applyFont="1" applyFill="1" applyBorder="1" applyAlignment="1">
      <alignment vertical="center"/>
    </xf>
    <xf numFmtId="0" fontId="4" fillId="3" borderId="52" xfId="0" applyFont="1" applyFill="1" applyBorder="1" applyAlignment="1">
      <alignment vertical="center"/>
    </xf>
    <xf numFmtId="0" fontId="4" fillId="2" borderId="10" xfId="0" applyFont="1" applyFill="1" applyBorder="1" applyAlignment="1">
      <alignment vertical="center" wrapText="1"/>
    </xf>
    <xf numFmtId="0" fontId="4" fillId="0" borderId="8" xfId="0" applyFont="1" applyBorder="1" applyAlignment="1">
      <alignment vertical="center" wrapText="1"/>
    </xf>
    <xf numFmtId="3"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37" xfId="0" applyFont="1" applyFill="1" applyBorder="1" applyAlignment="1">
      <alignment vertical="center" wrapText="1"/>
    </xf>
    <xf numFmtId="0" fontId="35" fillId="0" borderId="1" xfId="0" applyFont="1" applyBorder="1" applyAlignment="1">
      <alignment vertical="center" wrapText="1"/>
    </xf>
    <xf numFmtId="0" fontId="4" fillId="0" borderId="1" xfId="0" applyFont="1" applyBorder="1" applyAlignment="1">
      <alignment vertical="center" wrapText="1"/>
    </xf>
    <xf numFmtId="0" fontId="36" fillId="0" borderId="8" xfId="0" applyFont="1" applyBorder="1" applyAlignment="1">
      <alignment horizontal="left" vertical="center"/>
    </xf>
    <xf numFmtId="0" fontId="4" fillId="0" borderId="3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4" xfId="0" applyFont="1" applyBorder="1" applyAlignment="1">
      <alignment horizontal="center" vertical="center" wrapText="1"/>
    </xf>
    <xf numFmtId="0" fontId="4" fillId="2" borderId="25" xfId="0" applyFont="1" applyFill="1" applyBorder="1" applyAlignment="1">
      <alignment vertical="center" wrapText="1"/>
    </xf>
    <xf numFmtId="0" fontId="4" fillId="2" borderId="35" xfId="0" applyFont="1" applyFill="1" applyBorder="1" applyAlignment="1">
      <alignment vertical="center" wrapText="1"/>
    </xf>
    <xf numFmtId="0" fontId="4" fillId="0" borderId="36" xfId="0" applyFont="1" applyBorder="1" applyAlignment="1">
      <alignment vertical="center"/>
    </xf>
    <xf numFmtId="0" fontId="4" fillId="0" borderId="36" xfId="0" applyFont="1" applyBorder="1" applyAlignment="1">
      <alignment vertical="center" wrapText="1"/>
    </xf>
    <xf numFmtId="3" fontId="4" fillId="0" borderId="36" xfId="0" applyNumberFormat="1" applyFont="1" applyBorder="1" applyAlignment="1">
      <alignment horizontal="center" vertical="center" wrapText="1"/>
    </xf>
    <xf numFmtId="0" fontId="4" fillId="0" borderId="18" xfId="0" applyFont="1" applyBorder="1"/>
    <xf numFmtId="3" fontId="4" fillId="0" borderId="67"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7" xfId="0" applyFont="1" applyBorder="1" applyAlignment="1">
      <alignment vertical="center"/>
    </xf>
    <xf numFmtId="0" fontId="4" fillId="0" borderId="44" xfId="0" applyFont="1" applyBorder="1" applyAlignment="1">
      <alignment horizontal="center" vertical="center" wrapText="1"/>
    </xf>
    <xf numFmtId="0" fontId="4" fillId="9" borderId="62" xfId="0" applyFont="1" applyFill="1" applyBorder="1" applyAlignment="1">
      <alignment vertical="center" wrapText="1"/>
    </xf>
    <xf numFmtId="3" fontId="4" fillId="9" borderId="62" xfId="0" applyNumberFormat="1" applyFont="1" applyFill="1" applyBorder="1" applyAlignment="1">
      <alignment horizontal="center" vertical="center" wrapText="1"/>
    </xf>
    <xf numFmtId="0" fontId="4" fillId="0" borderId="42" xfId="0" applyFont="1" applyBorder="1" applyAlignment="1">
      <alignment vertical="center" wrapText="1"/>
    </xf>
    <xf numFmtId="3" fontId="4" fillId="0" borderId="42" xfId="0" applyNumberFormat="1" applyFont="1" applyBorder="1" applyAlignment="1">
      <alignment horizontal="center" vertical="center" wrapText="1"/>
    </xf>
    <xf numFmtId="0" fontId="4" fillId="2" borderId="41" xfId="0" applyFont="1" applyFill="1" applyBorder="1" applyAlignment="1">
      <alignment vertical="center" wrapText="1"/>
    </xf>
    <xf numFmtId="0" fontId="4" fillId="0" borderId="47" xfId="0" applyFont="1" applyBorder="1"/>
    <xf numFmtId="0" fontId="32" fillId="0" borderId="0" xfId="0" applyFont="1" applyAlignment="1">
      <alignment vertical="center" wrapText="1"/>
    </xf>
    <xf numFmtId="0" fontId="4" fillId="3" borderId="69" xfId="0" applyFont="1" applyFill="1" applyBorder="1" applyAlignment="1">
      <alignment vertical="center"/>
    </xf>
    <xf numFmtId="0" fontId="4" fillId="3" borderId="69" xfId="0" applyFont="1" applyFill="1" applyBorder="1"/>
    <xf numFmtId="0" fontId="4" fillId="3" borderId="70" xfId="0" applyFont="1" applyFill="1" applyBorder="1" applyAlignment="1">
      <alignment vertical="center"/>
    </xf>
    <xf numFmtId="0" fontId="4" fillId="3" borderId="71" xfId="0" applyFont="1" applyFill="1" applyBorder="1" applyAlignment="1">
      <alignment vertical="center"/>
    </xf>
    <xf numFmtId="0" fontId="16" fillId="0" borderId="15" xfId="0" applyFont="1" applyBorder="1" applyAlignment="1">
      <alignment wrapText="1"/>
    </xf>
    <xf numFmtId="0" fontId="4" fillId="3" borderId="74" xfId="0" applyFont="1" applyFill="1" applyBorder="1" applyAlignment="1">
      <alignment vertical="center"/>
    </xf>
    <xf numFmtId="0" fontId="22" fillId="3" borderId="74" xfId="0" applyFont="1" applyFill="1" applyBorder="1" applyAlignment="1">
      <alignment vertical="center" wrapText="1"/>
    </xf>
    <xf numFmtId="0" fontId="22" fillId="3" borderId="74" xfId="0" applyFont="1" applyFill="1" applyBorder="1" applyAlignment="1">
      <alignment vertical="center"/>
    </xf>
    <xf numFmtId="0" fontId="4" fillId="3" borderId="75" xfId="0" applyFont="1" applyFill="1" applyBorder="1" applyAlignment="1">
      <alignment vertical="center"/>
    </xf>
    <xf numFmtId="0" fontId="4" fillId="3" borderId="76" xfId="0" applyFont="1" applyFill="1" applyBorder="1" applyAlignment="1">
      <alignment vertical="center"/>
    </xf>
    <xf numFmtId="0" fontId="4" fillId="3" borderId="74" xfId="0" applyFont="1" applyFill="1" applyBorder="1"/>
    <xf numFmtId="0" fontId="4" fillId="0" borderId="46" xfId="0" applyFont="1" applyBorder="1" applyAlignment="1">
      <alignment vertical="center"/>
    </xf>
    <xf numFmtId="0" fontId="4" fillId="0" borderId="46" xfId="0" applyFont="1" applyBorder="1" applyAlignment="1">
      <alignment vertical="center" wrapText="1"/>
    </xf>
    <xf numFmtId="0" fontId="16" fillId="0" borderId="46" xfId="0" applyFont="1" applyBorder="1"/>
    <xf numFmtId="0" fontId="4" fillId="3" borderId="52" xfId="0" applyFont="1" applyFill="1" applyBorder="1"/>
    <xf numFmtId="0" fontId="4" fillId="3" borderId="52" xfId="0" applyFont="1" applyFill="1" applyBorder="1" applyAlignment="1">
      <alignment vertical="center" wrapText="1"/>
    </xf>
    <xf numFmtId="0" fontId="4" fillId="3" borderId="77" xfId="0" applyFont="1" applyFill="1" applyBorder="1"/>
    <xf numFmtId="0" fontId="4" fillId="3" borderId="75" xfId="0" applyFont="1" applyFill="1" applyBorder="1"/>
    <xf numFmtId="0" fontId="23" fillId="0" borderId="68" xfId="0" applyFont="1" applyBorder="1" applyAlignment="1">
      <alignment horizontal="left" vertical="center" wrapText="1"/>
    </xf>
    <xf numFmtId="0" fontId="4" fillId="0" borderId="45" xfId="0" applyFont="1" applyBorder="1" applyAlignment="1">
      <alignment horizontal="center" vertical="center"/>
    </xf>
    <xf numFmtId="0" fontId="4" fillId="0" borderId="2" xfId="0" applyFont="1" applyBorder="1" applyAlignment="1">
      <alignment horizontal="center" vertical="center"/>
    </xf>
    <xf numFmtId="3" fontId="22" fillId="0" borderId="24" xfId="0" applyNumberFormat="1" applyFont="1" applyBorder="1" applyAlignment="1">
      <alignment horizontal="right" vertical="center"/>
    </xf>
    <xf numFmtId="0" fontId="20" fillId="0" borderId="1" xfId="0" applyFont="1" applyBorder="1" applyAlignment="1">
      <alignment horizontal="left" vertical="center"/>
    </xf>
    <xf numFmtId="3" fontId="20"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68" xfId="0" applyFont="1" applyBorder="1" applyAlignment="1">
      <alignment horizontal="left" vertical="center"/>
    </xf>
    <xf numFmtId="0" fontId="20" fillId="0" borderId="68" xfId="0" applyFont="1" applyBorder="1" applyAlignment="1">
      <alignment horizontal="left" vertical="center"/>
    </xf>
    <xf numFmtId="3" fontId="20" fillId="0" borderId="68" xfId="0" applyNumberFormat="1" applyFont="1" applyBorder="1" applyAlignment="1">
      <alignment horizontal="left" vertical="center"/>
    </xf>
    <xf numFmtId="3" fontId="4" fillId="0" borderId="68" xfId="0" applyNumberFormat="1"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3" fontId="22" fillId="0" borderId="1" xfId="0" applyNumberFormat="1" applyFont="1" applyBorder="1" applyAlignment="1">
      <alignment horizontal="right" vertical="center"/>
    </xf>
    <xf numFmtId="0" fontId="20" fillId="3" borderId="3" xfId="0" applyFont="1" applyFill="1" applyBorder="1" applyAlignment="1">
      <alignment vertical="center"/>
    </xf>
    <xf numFmtId="0" fontId="8" fillId="3" borderId="3" xfId="0" applyFont="1" applyFill="1" applyBorder="1" applyAlignment="1">
      <alignment vertical="center"/>
    </xf>
    <xf numFmtId="0" fontId="10" fillId="3" borderId="3" xfId="0" applyFont="1" applyFill="1" applyBorder="1" applyAlignment="1">
      <alignment vertical="center"/>
    </xf>
    <xf numFmtId="0" fontId="12" fillId="3" borderId="3" xfId="0" applyFont="1" applyFill="1" applyBorder="1" applyAlignment="1">
      <alignment vertical="center" wrapText="1"/>
    </xf>
    <xf numFmtId="14" fontId="10" fillId="3" borderId="3" xfId="0" applyNumberFormat="1" applyFont="1" applyFill="1" applyBorder="1" applyAlignment="1">
      <alignment vertical="center"/>
    </xf>
    <xf numFmtId="0" fontId="4" fillId="3" borderId="3" xfId="0" applyFont="1" applyFill="1" applyBorder="1"/>
    <xf numFmtId="0" fontId="4" fillId="3" borderId="3" xfId="0" applyFont="1" applyFill="1" applyBorder="1" applyAlignment="1">
      <alignment vertical="center" wrapText="1"/>
    </xf>
    <xf numFmtId="0" fontId="10" fillId="3" borderId="3" xfId="0" applyFont="1" applyFill="1" applyBorder="1" applyAlignment="1">
      <alignment vertical="center" wrapText="1"/>
    </xf>
    <xf numFmtId="3" fontId="6" fillId="0" borderId="22" xfId="0" applyNumberFormat="1" applyFont="1" applyBorder="1" applyAlignment="1">
      <alignment horizontal="right" vertical="center"/>
    </xf>
    <xf numFmtId="3" fontId="35" fillId="0" borderId="1" xfId="0" applyNumberFormat="1" applyFont="1" applyBorder="1" applyAlignment="1">
      <alignment horizontal="right" vertical="center" wrapText="1"/>
    </xf>
    <xf numFmtId="0" fontId="28" fillId="8" borderId="54" xfId="0" applyFont="1" applyFill="1" applyBorder="1" applyAlignment="1">
      <alignment vertical="center"/>
    </xf>
    <xf numFmtId="0" fontId="9" fillId="8" borderId="46" xfId="0" applyFont="1" applyFill="1" applyBorder="1" applyAlignment="1">
      <alignment horizontal="left" vertical="center" wrapText="1"/>
    </xf>
    <xf numFmtId="0" fontId="20" fillId="0" borderId="10" xfId="0" applyFont="1" applyBorder="1"/>
    <xf numFmtId="0" fontId="20" fillId="0" borderId="8" xfId="0" applyFont="1" applyBorder="1" applyAlignment="1">
      <alignment horizontal="left" vertical="center"/>
    </xf>
    <xf numFmtId="0" fontId="20" fillId="0" borderId="6" xfId="0" applyFont="1" applyBorder="1" applyAlignment="1">
      <alignment vertical="center"/>
    </xf>
    <xf numFmtId="3" fontId="6" fillId="0" borderId="1" xfId="0" applyNumberFormat="1" applyFont="1" applyBorder="1" applyAlignment="1">
      <alignment horizontal="right" vertical="center" wrapText="1"/>
    </xf>
    <xf numFmtId="0" fontId="6" fillId="8" borderId="54" xfId="0" applyFont="1" applyFill="1" applyBorder="1" applyAlignment="1">
      <alignment horizontal="left" vertical="top"/>
    </xf>
    <xf numFmtId="3" fontId="45" fillId="5" borderId="27" xfId="0" applyNumberFormat="1" applyFont="1" applyFill="1" applyBorder="1" applyAlignment="1">
      <alignment horizontal="center" vertical="center" wrapText="1"/>
    </xf>
    <xf numFmtId="0" fontId="45" fillId="5" borderId="28" xfId="0" applyFont="1" applyFill="1" applyBorder="1" applyAlignment="1">
      <alignment horizontal="center" vertical="center" wrapText="1"/>
    </xf>
    <xf numFmtId="0" fontId="4" fillId="4" borderId="82" xfId="0" applyFont="1" applyFill="1" applyBorder="1"/>
    <xf numFmtId="0" fontId="4" fillId="4" borderId="82" xfId="0" applyFont="1" applyFill="1" applyBorder="1" applyAlignment="1">
      <alignment vertical="center"/>
    </xf>
    <xf numFmtId="0" fontId="4" fillId="4" borderId="83" xfId="0" applyFont="1" applyFill="1" applyBorder="1" applyAlignment="1">
      <alignment vertical="center"/>
    </xf>
    <xf numFmtId="0" fontId="4" fillId="4" borderId="83" xfId="0" applyFont="1" applyFill="1" applyBorder="1" applyAlignment="1">
      <alignment vertical="center" wrapText="1"/>
    </xf>
    <xf numFmtId="0" fontId="4" fillId="3" borderId="81" xfId="0" applyFont="1" applyFill="1" applyBorder="1"/>
    <xf numFmtId="0" fontId="29" fillId="3" borderId="81" xfId="0" applyFont="1" applyFill="1" applyBorder="1" applyAlignment="1">
      <alignment vertical="center" wrapText="1"/>
    </xf>
    <xf numFmtId="0" fontId="4" fillId="3" borderId="81" xfId="0" applyFont="1" applyFill="1" applyBorder="1" applyAlignment="1">
      <alignment vertical="center"/>
    </xf>
    <xf numFmtId="0" fontId="4" fillId="4" borderId="87" xfId="0" applyFont="1" applyFill="1" applyBorder="1" applyAlignment="1">
      <alignment vertical="center" wrapText="1"/>
    </xf>
    <xf numFmtId="0" fontId="34" fillId="3" borderId="81" xfId="0" applyFont="1" applyFill="1" applyBorder="1" applyAlignment="1">
      <alignment vertical="center"/>
    </xf>
    <xf numFmtId="0" fontId="10" fillId="3" borderId="81" xfId="0" applyFont="1" applyFill="1" applyBorder="1" applyAlignment="1">
      <alignment vertical="center" wrapText="1"/>
    </xf>
    <xf numFmtId="0" fontId="10" fillId="3" borderId="81" xfId="0" applyFont="1" applyFill="1" applyBorder="1" applyAlignment="1">
      <alignment horizontal="left" wrapText="1"/>
    </xf>
    <xf numFmtId="3" fontId="4" fillId="0" borderId="46" xfId="0" applyNumberFormat="1" applyFont="1" applyBorder="1" applyAlignment="1">
      <alignment horizontal="center" vertical="center" wrapText="1"/>
    </xf>
    <xf numFmtId="0" fontId="33" fillId="0" borderId="46" xfId="0" applyFont="1" applyBorder="1" applyAlignment="1">
      <alignment vertical="center"/>
    </xf>
    <xf numFmtId="0" fontId="4" fillId="0" borderId="88" xfId="0" applyFont="1" applyBorder="1" applyAlignment="1">
      <alignment vertical="center" wrapText="1"/>
    </xf>
    <xf numFmtId="3" fontId="4" fillId="0" borderId="88" xfId="0" applyNumberFormat="1" applyFont="1" applyBorder="1" applyAlignment="1">
      <alignment horizontal="center" vertical="center" wrapText="1"/>
    </xf>
    <xf numFmtId="0" fontId="33" fillId="0" borderId="89" xfId="0" applyFont="1" applyBorder="1" applyAlignment="1">
      <alignment vertical="center"/>
    </xf>
    <xf numFmtId="0" fontId="4" fillId="0" borderId="88" xfId="0" applyFont="1" applyBorder="1" applyAlignment="1">
      <alignment horizontal="center" vertical="center" wrapText="1"/>
    </xf>
    <xf numFmtId="0" fontId="4" fillId="0" borderId="60" xfId="0" applyFont="1" applyBorder="1" applyAlignment="1">
      <alignment vertical="center"/>
    </xf>
    <xf numFmtId="3" fontId="4" fillId="0" borderId="88" xfId="0" applyNumberFormat="1" applyFont="1" applyBorder="1" applyAlignment="1">
      <alignment horizontal="center" vertical="center"/>
    </xf>
    <xf numFmtId="0" fontId="4" fillId="0" borderId="88" xfId="0" applyFont="1" applyBorder="1"/>
    <xf numFmtId="0" fontId="4" fillId="0" borderId="88" xfId="0" applyFont="1" applyBorder="1" applyAlignment="1">
      <alignment horizontal="center" wrapText="1"/>
    </xf>
    <xf numFmtId="0" fontId="20" fillId="0" borderId="90" xfId="0" applyFont="1" applyBorder="1" applyAlignment="1">
      <alignment horizontal="center" vertical="center" wrapText="1"/>
    </xf>
    <xf numFmtId="0" fontId="4" fillId="6" borderId="91" xfId="0" applyFont="1" applyFill="1" applyBorder="1" applyAlignment="1">
      <alignment horizontal="center" vertical="center"/>
    </xf>
    <xf numFmtId="0" fontId="10" fillId="3" borderId="84" xfId="0" applyFont="1" applyFill="1" applyBorder="1" applyAlignment="1">
      <alignment horizontal="left"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3" fontId="4" fillId="0" borderId="93" xfId="0" applyNumberFormat="1" applyFont="1" applyBorder="1" applyAlignment="1">
      <alignment horizontal="center" vertical="center" wrapText="1"/>
    </xf>
    <xf numFmtId="3" fontId="6" fillId="0" borderId="94" xfId="0" applyNumberFormat="1" applyFont="1" applyBorder="1" applyAlignment="1">
      <alignment horizontal="right" vertical="center" wrapText="1"/>
    </xf>
    <xf numFmtId="3" fontId="6" fillId="0" borderId="94" xfId="0" applyNumberFormat="1" applyFont="1" applyBorder="1" applyAlignment="1">
      <alignment horizontal="right" vertical="center"/>
    </xf>
    <xf numFmtId="3" fontId="4" fillId="0" borderId="94" xfId="0" applyNumberFormat="1" applyFont="1" applyBorder="1" applyAlignment="1">
      <alignment horizontal="center" vertical="center" wrapText="1"/>
    </xf>
    <xf numFmtId="0" fontId="31" fillId="5" borderId="27" xfId="0" applyFont="1" applyFill="1" applyBorder="1" applyAlignment="1">
      <alignment horizontal="center" vertical="center" wrapText="1"/>
    </xf>
    <xf numFmtId="0" fontId="4" fillId="0" borderId="45" xfId="0" applyFont="1" applyBorder="1" applyAlignment="1">
      <alignment horizontal="left" vertical="center"/>
    </xf>
    <xf numFmtId="0" fontId="4" fillId="0" borderId="17" xfId="0" applyFont="1" applyBorder="1" applyAlignment="1">
      <alignment vertical="center"/>
    </xf>
    <xf numFmtId="0" fontId="46" fillId="0" borderId="88" xfId="0" applyFont="1" applyBorder="1" applyAlignment="1">
      <alignment horizontal="center" vertical="center" wrapText="1"/>
    </xf>
    <xf numFmtId="0" fontId="47" fillId="0" borderId="17" xfId="0" applyFont="1" applyBorder="1" applyAlignment="1">
      <alignment vertical="center" wrapText="1"/>
    </xf>
    <xf numFmtId="0" fontId="47" fillId="0" borderId="6" xfId="0" applyFont="1" applyBorder="1" applyAlignment="1">
      <alignment vertical="center" wrapText="1"/>
    </xf>
    <xf numFmtId="0" fontId="47" fillId="0" borderId="17" xfId="0" applyFont="1" applyBorder="1" applyAlignment="1">
      <alignment vertical="center"/>
    </xf>
    <xf numFmtId="0" fontId="23" fillId="0" borderId="37" xfId="0" applyFont="1" applyBorder="1" applyAlignment="1">
      <alignment horizontal="right" wrapText="1"/>
    </xf>
    <xf numFmtId="0" fontId="31" fillId="2" borderId="45" xfId="0" applyFont="1" applyFill="1" applyBorder="1" applyAlignment="1">
      <alignment horizontal="center" vertical="center" wrapText="1"/>
    </xf>
    <xf numFmtId="0" fontId="4" fillId="2" borderId="45" xfId="0" applyFont="1" applyFill="1" applyBorder="1" applyAlignment="1">
      <alignment vertical="center"/>
    </xf>
    <xf numFmtId="0" fontId="6" fillId="8" borderId="46" xfId="0" applyFont="1" applyFill="1" applyBorder="1" applyAlignment="1">
      <alignment horizontal="left" vertical="center" wrapText="1"/>
    </xf>
    <xf numFmtId="0" fontId="3" fillId="0" borderId="0" xfId="0" applyFont="1" applyAlignment="1">
      <alignment horizontal="left" vertical="center" wrapText="1"/>
    </xf>
    <xf numFmtId="0" fontId="23" fillId="0" borderId="72" xfId="0" applyFont="1" applyBorder="1" applyAlignment="1">
      <alignment horizontal="left" vertical="center" wrapText="1"/>
    </xf>
    <xf numFmtId="0" fontId="16" fillId="0" borderId="80" xfId="0" applyFont="1" applyBorder="1" applyAlignment="1">
      <alignment wrapText="1"/>
    </xf>
    <xf numFmtId="0" fontId="16" fillId="0" borderId="73" xfId="0" applyFont="1" applyBorder="1" applyAlignment="1">
      <alignment wrapText="1"/>
    </xf>
    <xf numFmtId="0" fontId="23" fillId="0" borderId="17" xfId="0" applyFont="1" applyBorder="1" applyAlignment="1">
      <alignment horizontal="right" wrapText="1"/>
    </xf>
    <xf numFmtId="0" fontId="16" fillId="0" borderId="5" xfId="0" applyFont="1" applyBorder="1" applyAlignment="1">
      <alignment horizontal="right"/>
    </xf>
    <xf numFmtId="0" fontId="16" fillId="0" borderId="18" xfId="0" applyFont="1" applyBorder="1" applyAlignment="1">
      <alignment horizontal="right"/>
    </xf>
    <xf numFmtId="0" fontId="12" fillId="3" borderId="3" xfId="0" applyFont="1" applyFill="1" applyBorder="1" applyAlignment="1">
      <alignment horizontal="left" vertical="center" wrapText="1"/>
    </xf>
    <xf numFmtId="0" fontId="16" fillId="11" borderId="3" xfId="0" applyFont="1" applyFill="1" applyBorder="1"/>
    <xf numFmtId="0" fontId="18" fillId="0" borderId="5" xfId="0" applyFont="1" applyBorder="1" applyAlignment="1">
      <alignment vertical="center" wrapText="1"/>
    </xf>
    <xf numFmtId="0" fontId="16" fillId="0" borderId="5" xfId="0" applyFont="1" applyBorder="1"/>
    <xf numFmtId="0" fontId="16" fillId="0" borderId="15" xfId="0" applyFont="1" applyBorder="1"/>
    <xf numFmtId="0" fontId="12" fillId="3" borderId="3" xfId="0" applyFont="1" applyFill="1" applyBorder="1" applyAlignment="1">
      <alignmen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44" fillId="0" borderId="95" xfId="0" applyFont="1" applyBorder="1" applyAlignment="1">
      <alignment horizontal="left" vertical="center"/>
    </xf>
    <xf numFmtId="0" fontId="44" fillId="0" borderId="96" xfId="0" applyFont="1" applyBorder="1" applyAlignment="1">
      <alignment horizontal="left"/>
    </xf>
    <xf numFmtId="0" fontId="44" fillId="0" borderId="97" xfId="0" applyFont="1" applyBorder="1" applyAlignment="1">
      <alignment horizontal="left"/>
    </xf>
    <xf numFmtId="0" fontId="23" fillId="2" borderId="102" xfId="0" applyFont="1" applyFill="1" applyBorder="1" applyAlignment="1">
      <alignment horizontal="right"/>
    </xf>
    <xf numFmtId="0" fontId="23" fillId="2" borderId="46" xfId="0" applyFont="1" applyFill="1" applyBorder="1" applyAlignment="1">
      <alignment horizontal="right"/>
    </xf>
    <xf numFmtId="0" fontId="23" fillId="2" borderId="103" xfId="0" applyFont="1" applyFill="1" applyBorder="1" applyAlignment="1">
      <alignment horizontal="right"/>
    </xf>
    <xf numFmtId="0" fontId="40" fillId="2" borderId="17"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17" xfId="0" applyFont="1" applyFill="1" applyBorder="1" applyAlignment="1">
      <alignment vertical="center" wrapText="1"/>
    </xf>
    <xf numFmtId="0" fontId="40" fillId="2" borderId="18" xfId="0" applyFont="1" applyFill="1" applyBorder="1" applyAlignment="1">
      <alignment vertical="center" wrapText="1"/>
    </xf>
    <xf numFmtId="3" fontId="21" fillId="0" borderId="17" xfId="1" applyNumberFormat="1" applyFont="1" applyBorder="1" applyAlignment="1">
      <alignment horizontal="right" vertical="center"/>
    </xf>
    <xf numFmtId="0" fontId="21" fillId="0" borderId="18" xfId="1" applyFont="1" applyBorder="1" applyAlignment="1"/>
    <xf numFmtId="0" fontId="27" fillId="8" borderId="46" xfId="0" applyFont="1" applyFill="1" applyBorder="1" applyAlignment="1">
      <alignment horizontal="left" wrapText="1"/>
    </xf>
    <xf numFmtId="0" fontId="16" fillId="9" borderId="46" xfId="0" applyFont="1" applyFill="1" applyBorder="1"/>
    <xf numFmtId="0" fontId="2" fillId="8" borderId="46" xfId="1" applyFill="1" applyBorder="1" applyAlignment="1">
      <alignment horizontal="left" vertical="center" wrapText="1"/>
    </xf>
    <xf numFmtId="0" fontId="2" fillId="9" borderId="46" xfId="1" applyFill="1" applyBorder="1" applyAlignment="1"/>
    <xf numFmtId="0" fontId="22" fillId="2" borderId="18" xfId="0" applyFont="1" applyFill="1" applyBorder="1" applyAlignment="1">
      <alignment vertical="center" wrapText="1"/>
    </xf>
    <xf numFmtId="0" fontId="4" fillId="4" borderId="49" xfId="0" applyFont="1" applyFill="1" applyBorder="1" applyAlignment="1">
      <alignment vertical="center"/>
    </xf>
    <xf numFmtId="0" fontId="4" fillId="4" borderId="51" xfId="0" applyFont="1" applyFill="1" applyBorder="1" applyAlignment="1">
      <alignment vertical="center"/>
    </xf>
    <xf numFmtId="0" fontId="10" fillId="3" borderId="84" xfId="0" applyFont="1" applyFill="1" applyBorder="1" applyAlignment="1">
      <alignment vertical="center" wrapText="1"/>
    </xf>
    <xf numFmtId="0" fontId="16" fillId="0" borderId="85" xfId="0" applyFont="1" applyBorder="1"/>
    <xf numFmtId="0" fontId="16" fillId="0" borderId="86" xfId="0" applyFont="1" applyBorder="1"/>
    <xf numFmtId="0" fontId="27" fillId="3" borderId="84" xfId="0" applyFont="1" applyFill="1" applyBorder="1" applyAlignment="1">
      <alignment vertical="center" wrapText="1"/>
    </xf>
    <xf numFmtId="0" fontId="31" fillId="5" borderId="27" xfId="0" applyFont="1" applyFill="1" applyBorder="1" applyAlignment="1">
      <alignment horizontal="center" vertical="center" wrapText="1"/>
    </xf>
    <xf numFmtId="3" fontId="4" fillId="0" borderId="46" xfId="0" applyNumberFormat="1" applyFont="1" applyBorder="1" applyAlignment="1">
      <alignment horizontal="center" vertical="center" wrapText="1"/>
    </xf>
    <xf numFmtId="3" fontId="4" fillId="0" borderId="88" xfId="0" applyNumberFormat="1" applyFont="1" applyBorder="1" applyAlignment="1">
      <alignment horizontal="center" vertical="center" wrapText="1"/>
    </xf>
    <xf numFmtId="0" fontId="4" fillId="0" borderId="46" xfId="0" applyFont="1" applyBorder="1" applyAlignment="1">
      <alignment horizontal="center" vertical="center" wrapText="1"/>
    </xf>
    <xf numFmtId="0" fontId="4" fillId="0" borderId="88" xfId="0" applyFont="1" applyBorder="1" applyAlignment="1">
      <alignment horizontal="center" vertical="center" wrapText="1"/>
    </xf>
    <xf numFmtId="0" fontId="4" fillId="4" borderId="47" xfId="0" applyFont="1" applyFill="1" applyBorder="1" applyAlignment="1">
      <alignment vertical="center"/>
    </xf>
    <xf numFmtId="3" fontId="37" fillId="0" borderId="38" xfId="0" applyNumberFormat="1" applyFont="1" applyBorder="1" applyAlignment="1">
      <alignment horizontal="left" vertical="center" wrapText="1"/>
    </xf>
    <xf numFmtId="3" fontId="37" fillId="0" borderId="39" xfId="0" applyNumberFormat="1" applyFont="1" applyBorder="1" applyAlignment="1">
      <alignment horizontal="left" vertical="center" wrapText="1"/>
    </xf>
    <xf numFmtId="3" fontId="37" fillId="0" borderId="40" xfId="0" applyNumberFormat="1" applyFont="1" applyBorder="1" applyAlignment="1">
      <alignment horizontal="left" vertical="center" wrapText="1"/>
    </xf>
    <xf numFmtId="0" fontId="35" fillId="0" borderId="98" xfId="0" applyFont="1" applyBorder="1" applyAlignment="1">
      <alignment vertical="center"/>
    </xf>
    <xf numFmtId="0" fontId="35" fillId="0" borderId="99" xfId="0" applyFont="1" applyBorder="1" applyAlignment="1">
      <alignment vertical="center"/>
    </xf>
    <xf numFmtId="0" fontId="38" fillId="8" borderId="63" xfId="0" applyFont="1" applyFill="1" applyBorder="1" applyAlignment="1">
      <alignment horizontal="left" vertical="center" wrapText="1"/>
    </xf>
    <xf numFmtId="0" fontId="16" fillId="9" borderId="63" xfId="0" applyFont="1" applyFill="1" applyBorder="1"/>
    <xf numFmtId="0" fontId="16" fillId="9" borderId="61" xfId="0" applyFont="1" applyFill="1" applyBorder="1"/>
    <xf numFmtId="0" fontId="20" fillId="0" borderId="26" xfId="0" applyFont="1" applyBorder="1" applyAlignment="1">
      <alignment horizontal="center" vertical="center"/>
    </xf>
    <xf numFmtId="0" fontId="20" fillId="0" borderId="46" xfId="0" applyFont="1" applyBorder="1" applyAlignment="1">
      <alignment horizontal="center" vertical="center"/>
    </xf>
    <xf numFmtId="0" fontId="20" fillId="0" borderId="46" xfId="0" applyFont="1" applyBorder="1" applyAlignment="1">
      <alignment horizontal="center" vertical="center" wrapText="1"/>
    </xf>
    <xf numFmtId="0" fontId="20" fillId="0" borderId="88" xfId="0" applyFont="1" applyBorder="1" applyAlignment="1">
      <alignment horizontal="center" vertical="center" wrapText="1"/>
    </xf>
    <xf numFmtId="3" fontId="4" fillId="0" borderId="46" xfId="0" applyNumberFormat="1" applyFont="1" applyBorder="1" applyAlignment="1">
      <alignment horizontal="center" vertical="center"/>
    </xf>
    <xf numFmtId="3" fontId="4" fillId="0" borderId="88" xfId="0" applyNumberFormat="1" applyFont="1" applyBorder="1" applyAlignment="1">
      <alignment horizontal="center" vertical="center"/>
    </xf>
    <xf numFmtId="0" fontId="4" fillId="0" borderId="46" xfId="0" applyFont="1" applyBorder="1" applyAlignment="1">
      <alignment horizontal="center" vertical="center"/>
    </xf>
    <xf numFmtId="0" fontId="4" fillId="0" borderId="88" xfId="0" applyFont="1" applyBorder="1" applyAlignment="1">
      <alignment horizontal="center" vertical="center"/>
    </xf>
    <xf numFmtId="0" fontId="35" fillId="0" borderId="100" xfId="0" applyFont="1" applyBorder="1" applyAlignment="1">
      <alignment vertical="center"/>
    </xf>
    <xf numFmtId="0" fontId="35" fillId="0" borderId="101" xfId="0" applyFont="1" applyBorder="1" applyAlignment="1">
      <alignment vertical="center"/>
    </xf>
    <xf numFmtId="0" fontId="6" fillId="8" borderId="64" xfId="0" applyFont="1" applyFill="1" applyBorder="1" applyAlignment="1">
      <alignment horizontal="left" vertical="center" wrapText="1"/>
    </xf>
    <xf numFmtId="0" fontId="6" fillId="8" borderId="65" xfId="0" applyFont="1" applyFill="1" applyBorder="1" applyAlignment="1">
      <alignment horizontal="left" vertical="center" wrapText="1"/>
    </xf>
    <xf numFmtId="0" fontId="6" fillId="8" borderId="66" xfId="0" applyFont="1" applyFill="1" applyBorder="1" applyAlignment="1">
      <alignment horizontal="left" vertical="center" wrapText="1"/>
    </xf>
    <xf numFmtId="0" fontId="26" fillId="8" borderId="55" xfId="0" applyFont="1" applyFill="1" applyBorder="1" applyAlignment="1">
      <alignment horizontal="left" vertical="center" wrapText="1"/>
    </xf>
    <xf numFmtId="0" fontId="26" fillId="8" borderId="56" xfId="0" applyFont="1" applyFill="1" applyBorder="1" applyAlignment="1">
      <alignment horizontal="left" vertical="center" wrapText="1"/>
    </xf>
  </cellXfs>
  <cellStyles count="2">
    <cellStyle name="Hyperlink" xfId="1" builtinId="8"/>
    <cellStyle name="Normal" xfId="0" builtinId="0"/>
  </cellStyles>
  <dxfs count="23">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ont>
        <color rgb="FFA61C00"/>
      </font>
      <fill>
        <patternFill patternType="none"/>
      </fill>
    </dxf>
    <dxf>
      <font>
        <color rgb="FF9C0006"/>
      </font>
    </dxf>
    <dxf>
      <font>
        <color rgb="FFA61C00"/>
      </font>
      <fill>
        <patternFill patternType="none"/>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ont>
        <color rgb="FF9C0006"/>
      </font>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fmlaLink="B12" lockText="1" noThreeD="1"/>
</file>

<file path=xl/ctrlProps/ctrlProp11.xml><?xml version="1.0" encoding="utf-8"?>
<formControlPr xmlns="http://schemas.microsoft.com/office/spreadsheetml/2009/9/main" objectType="CheckBox" fmlaLink="B13" lockText="1" noThreeD="1"/>
</file>

<file path=xl/ctrlProps/ctrlProp12.xml><?xml version="1.0" encoding="utf-8"?>
<formControlPr xmlns="http://schemas.microsoft.com/office/spreadsheetml/2009/9/main" objectType="CheckBox" fmlaLink="B14" lockText="1" noThreeD="1"/>
</file>

<file path=xl/ctrlProps/ctrlProp13.xml><?xml version="1.0" encoding="utf-8"?>
<formControlPr xmlns="http://schemas.microsoft.com/office/spreadsheetml/2009/9/main" objectType="CheckBox" fmlaLink="B16" lockText="1" noThreeD="1"/>
</file>

<file path=xl/ctrlProps/ctrlProp14.xml><?xml version="1.0" encoding="utf-8"?>
<formControlPr xmlns="http://schemas.microsoft.com/office/spreadsheetml/2009/9/main" objectType="CheckBox" fmlaLink="B15"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D13" lockText="1" noThreeD="1"/>
</file>

<file path=xl/ctrlProps/ctrlProp5.xml><?xml version="1.0" encoding="utf-8"?>
<formControlPr xmlns="http://schemas.microsoft.com/office/spreadsheetml/2009/9/main" objectType="CheckBox" fmlaLink="D14"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1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twoCellAnchor editAs="oneCell">
    <xdr:from>
      <xdr:col>0</xdr:col>
      <xdr:colOff>215900</xdr:colOff>
      <xdr:row>27</xdr:row>
      <xdr:rowOff>139700</xdr:rowOff>
    </xdr:from>
    <xdr:to>
      <xdr:col>2</xdr:col>
      <xdr:colOff>1431636</xdr:colOff>
      <xdr:row>28</xdr:row>
      <xdr:rowOff>196272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290791"/>
          <a:ext cx="1712191" cy="472209"/>
        </a:xfrm>
        <a:prstGeom prst="rect">
          <a:avLst/>
        </a:prstGeom>
      </xdr:spPr>
    </xdr:pic>
    <xdr:clientData/>
  </xdr:twoCellAnchor>
  <xdr:oneCellAnchor>
    <xdr:from>
      <xdr:col>2</xdr:col>
      <xdr:colOff>1133482</xdr:colOff>
      <xdr:row>0</xdr:row>
      <xdr:rowOff>107950</xdr:rowOff>
    </xdr:from>
    <xdr:ext cx="3745834"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0899" y="107950"/>
          <a:ext cx="3745834"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E-commerce Easy</a:t>
          </a: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twoCellAnchor editAs="oneCell">
    <xdr:from>
      <xdr:col>0</xdr:col>
      <xdr:colOff>228600</xdr:colOff>
      <xdr:row>13</xdr:row>
      <xdr:rowOff>228600</xdr:rowOff>
    </xdr:from>
    <xdr:to>
      <xdr:col>2</xdr:col>
      <xdr:colOff>1257300</xdr:colOff>
      <xdr:row>15</xdr:row>
      <xdr:rowOff>47625</xdr:rowOff>
    </xdr:to>
    <xdr:sp macro="" textlink="">
      <xdr:nvSpPr>
        <xdr:cNvPr id="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228600" y="4105275"/>
          <a:ext cx="1524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228600</xdr:colOff>
      <xdr:row>13</xdr:row>
      <xdr:rowOff>238125</xdr:rowOff>
    </xdr:from>
    <xdr:to>
      <xdr:col>2</xdr:col>
      <xdr:colOff>1257300</xdr:colOff>
      <xdr:row>15</xdr:row>
      <xdr:rowOff>66675</xdr:rowOff>
    </xdr:to>
    <xdr:sp macro="" textlink="">
      <xdr:nvSpPr>
        <xdr:cNvPr id="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228600" y="4114800"/>
          <a:ext cx="1524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1171575</xdr:colOff>
          <xdr:row>13</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1171575</xdr:colOff>
          <xdr:row>14</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5353050</xdr:colOff>
          <xdr:row>8</xdr:row>
          <xdr:rowOff>333375</xdr:rowOff>
        </xdr:from>
        <xdr:to>
          <xdr:col>5</xdr:col>
          <xdr:colOff>238125</xdr:colOff>
          <xdr:row>10</xdr:row>
          <xdr:rowOff>28575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HK" sz="1300" b="0" i="0" u="none" strike="noStrike" baseline="0">
                  <a:solidFill>
                    <a:srgbClr val="000000"/>
                  </a:solidFill>
                  <a:latin typeface="Calibri"/>
                  <a:ea typeface="Calibri"/>
                  <a:cs typeface="Calibri"/>
                </a:rPr>
                <a:t>FTA and IPPA Programme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10</xdr:row>
          <xdr:rowOff>66675</xdr:rowOff>
        </xdr:from>
        <xdr:to>
          <xdr:col>2</xdr:col>
          <xdr:colOff>1190625</xdr:colOff>
          <xdr:row>10</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180975</xdr:rowOff>
        </xdr:from>
        <xdr:to>
          <xdr:col>2</xdr:col>
          <xdr:colOff>1190625</xdr:colOff>
          <xdr:row>11</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47625</xdr:rowOff>
        </xdr:from>
        <xdr:to>
          <xdr:col>2</xdr:col>
          <xdr:colOff>1190625</xdr:colOff>
          <xdr:row>12</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47625</xdr:rowOff>
        </xdr:from>
        <xdr:to>
          <xdr:col>2</xdr:col>
          <xdr:colOff>1190625</xdr:colOff>
          <xdr:row>13</xdr:row>
          <xdr:rowOff>428625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38100</xdr:rowOff>
        </xdr:from>
        <xdr:to>
          <xdr:col>2</xdr:col>
          <xdr:colOff>1190625</xdr:colOff>
          <xdr:row>14</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47625</xdr:rowOff>
        </xdr:from>
        <xdr:to>
          <xdr:col>2</xdr:col>
          <xdr:colOff>1190625</xdr:colOff>
          <xdr:row>15</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38</xdr:row>
      <xdr:rowOff>273050</xdr:rowOff>
    </xdr:from>
    <xdr:to>
      <xdr:col>10</xdr:col>
      <xdr:colOff>1562100</xdr:colOff>
      <xdr:row>42</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39</xdr:row>
      <xdr:rowOff>66676</xdr:rowOff>
    </xdr:from>
    <xdr:to>
      <xdr:col>10</xdr:col>
      <xdr:colOff>1504949</xdr:colOff>
      <xdr:row>41</xdr:row>
      <xdr:rowOff>247650</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sd\BUD\Website%20Information\E-Com%20Easy%20Jul2024\V2%20to%20InfoCity%2020240712\EComEasy_BUD_Budget-Planning-Tool-EN(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tart Project Planning"/>
      <sheetName val="2. Select Expenditure Items"/>
      <sheetName val="3. 項目支出初步估計"/>
      <sheetName val="3. Define Budgets"/>
      <sheetName val="Copy of 3. 項目支出詳細預算表"/>
      <sheetName val="3.項目支出初步估計"/>
      <sheetName val="4"/>
      <sheetName val="Backup1"/>
      <sheetName val="Copy of Project 1"/>
      <sheetName val="Hidden2"/>
      <sheetName val="Hidden options"/>
      <sheetName val="backup0"/>
      <sheetName val="Dropdown"/>
    </sheetNames>
    <sheetDataSet>
      <sheetData sheetId="0"/>
      <sheetData sheetId="1">
        <row r="16">
          <cell r="B16" t="b">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hyperlink" Target="https://www.bud.hkpc.org/application_tips/files/v24/Easy_BUD_Scope-of-Funding-Summary-EN.pdf" TargetMode="Externa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hyperlink" Target="https://mainland.bud.hkpc.org/sites/default/files/download/EComEasy-Guide-to-Application-EN_202511.pdf" TargetMode="External"/><Relationship Id="rId1" Type="http://schemas.openxmlformats.org/officeDocument/2006/relationships/hyperlink" Target="https://fta.bud.hkpc.org/sites/default/files/download/FTA-Guide-to-Application-CN.pdf" TargetMode="External"/><Relationship Id="rId6" Type="http://schemas.openxmlformats.org/officeDocument/2006/relationships/vmlDrawing" Target="../drawings/vmlDrawing2.vml"/><Relationship Id="rId11" Type="http://schemas.openxmlformats.org/officeDocument/2006/relationships/ctrlProp" Target="../ctrlProps/ctrlProp13.xml"/><Relationship Id="rId5" Type="http://schemas.openxmlformats.org/officeDocument/2006/relationships/drawing" Target="../drawings/drawing2.xml"/><Relationship Id="rId10" Type="http://schemas.openxmlformats.org/officeDocument/2006/relationships/ctrlProp" Target="../ctrlProps/ctrlProp12.xml"/><Relationship Id="rId4" Type="http://schemas.openxmlformats.org/officeDocument/2006/relationships/printerSettings" Target="../printerSettings/printerSettings2.bin"/><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d.hkpc.org/application_tips/files/v24/Easy_BUD_Scope-of-Funding-Summary-EN.pdf" TargetMode="External"/><Relationship Id="rId1" Type="http://schemas.openxmlformats.org/officeDocument/2006/relationships/hyperlink" Target="https://www.bud.hkpc.org/application_tips/files/v24/Easy_BUD_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90" zoomScaleNormal="90" workbookViewId="0"/>
  </sheetViews>
  <sheetFormatPr defaultColWidth="12.625" defaultRowHeight="15" customHeight="1" x14ac:dyDescent="0.2"/>
  <cols>
    <col min="1" max="1" width="3.125" style="10" customWidth="1"/>
    <col min="2" max="2" width="3.375" style="10" customWidth="1"/>
    <col min="3" max="3" width="70.5" style="10" customWidth="1"/>
    <col min="4" max="4" width="4.62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183"/>
      <c r="K1" s="9"/>
      <c r="L1" s="8"/>
    </row>
    <row r="2" spans="1:12" ht="33" customHeight="1" x14ac:dyDescent="0.45">
      <c r="A2" s="11"/>
      <c r="B2" s="12"/>
      <c r="C2" s="11"/>
      <c r="D2" s="13"/>
      <c r="E2" s="11"/>
      <c r="F2" s="14"/>
      <c r="G2" s="14"/>
      <c r="H2" s="14"/>
      <c r="I2" s="15"/>
      <c r="J2" s="183"/>
      <c r="K2" s="215"/>
      <c r="L2" s="8"/>
    </row>
    <row r="3" spans="1:12" ht="15" customHeight="1" x14ac:dyDescent="0.45">
      <c r="A3" s="11"/>
      <c r="B3" s="12"/>
      <c r="C3" s="11"/>
      <c r="D3" s="13"/>
      <c r="E3" s="11"/>
      <c r="F3" s="14"/>
      <c r="G3" s="14"/>
      <c r="H3" s="14"/>
      <c r="I3" s="15"/>
      <c r="J3" s="183"/>
      <c r="K3" s="9"/>
      <c r="L3" s="8"/>
    </row>
    <row r="4" spans="1:12" s="18" customFormat="1" ht="33" customHeight="1" x14ac:dyDescent="0.2">
      <c r="A4" s="15"/>
      <c r="B4" s="16" t="s">
        <v>0</v>
      </c>
      <c r="C4" s="15"/>
      <c r="D4" s="17"/>
      <c r="E4" s="15"/>
      <c r="F4" s="14"/>
      <c r="G4" s="14"/>
      <c r="H4" s="14"/>
      <c r="I4" s="15"/>
      <c r="J4" s="183"/>
      <c r="K4" s="9"/>
      <c r="L4" s="8"/>
    </row>
    <row r="5" spans="1:12" ht="11.25" customHeight="1" x14ac:dyDescent="0.2">
      <c r="A5" s="11"/>
      <c r="B5" s="11"/>
      <c r="C5" s="11"/>
      <c r="D5" s="19"/>
      <c r="E5" s="11"/>
      <c r="F5" s="20"/>
      <c r="G5" s="20"/>
      <c r="H5" s="20"/>
      <c r="I5" s="11"/>
      <c r="J5" s="184"/>
      <c r="K5" s="216"/>
      <c r="L5" s="8"/>
    </row>
    <row r="6" spans="1:12" ht="41.1" customHeight="1" x14ac:dyDescent="0.2">
      <c r="A6" s="11"/>
      <c r="B6" s="226"/>
      <c r="C6" s="274" t="s">
        <v>1</v>
      </c>
      <c r="D6" s="275"/>
      <c r="E6" s="275"/>
      <c r="F6" s="275"/>
      <c r="G6" s="275"/>
      <c r="H6" s="226"/>
      <c r="I6" s="11"/>
      <c r="J6" s="184"/>
      <c r="K6" s="217"/>
      <c r="L6" s="8"/>
    </row>
    <row r="7" spans="1:12" ht="11.25" customHeight="1" x14ac:dyDescent="0.2">
      <c r="A7" s="11"/>
      <c r="B7" s="21"/>
      <c r="C7" s="15"/>
      <c r="D7" s="15"/>
      <c r="E7" s="15"/>
      <c r="F7" s="20"/>
      <c r="G7" s="20"/>
      <c r="H7" s="20"/>
      <c r="I7" s="11"/>
      <c r="J7" s="183"/>
      <c r="K7" s="218"/>
      <c r="L7" s="8"/>
    </row>
    <row r="8" spans="1:12" ht="11.25" customHeight="1" x14ac:dyDescent="0.2">
      <c r="A8" s="22"/>
      <c r="B8" s="23"/>
      <c r="C8" s="24"/>
      <c r="D8" s="24"/>
      <c r="E8" s="24"/>
      <c r="F8" s="25"/>
      <c r="G8" s="25"/>
      <c r="H8" s="25"/>
      <c r="I8" s="22"/>
      <c r="J8" s="183"/>
      <c r="K8" s="218"/>
      <c r="L8" s="8"/>
    </row>
    <row r="9" spans="1:12" ht="27.75" customHeight="1" x14ac:dyDescent="0.2">
      <c r="A9" s="26"/>
      <c r="B9" s="27" t="s">
        <v>2</v>
      </c>
      <c r="C9" s="28"/>
      <c r="D9" s="28"/>
      <c r="E9" s="29"/>
      <c r="F9" s="30"/>
      <c r="G9" s="30"/>
      <c r="H9" s="30"/>
      <c r="I9" s="31"/>
      <c r="J9" s="183"/>
      <c r="K9" s="218"/>
      <c r="L9" s="8"/>
    </row>
    <row r="10" spans="1:12" ht="27.75" customHeight="1" x14ac:dyDescent="0.2">
      <c r="A10" s="26"/>
      <c r="B10" s="32"/>
      <c r="C10" s="33"/>
      <c r="D10" s="32"/>
      <c r="E10" s="33"/>
      <c r="F10" s="34"/>
      <c r="G10" s="34"/>
      <c r="H10" s="34"/>
      <c r="I10" s="35"/>
      <c r="J10" s="183"/>
      <c r="K10" s="218"/>
      <c r="L10" s="8"/>
    </row>
    <row r="11" spans="1:12" ht="27.75" customHeight="1" x14ac:dyDescent="0.2">
      <c r="A11" s="26"/>
      <c r="B11" s="36" t="str">
        <f>IF(AND(B10=TRUE,D10=TRUE),"一次申請只能申請內地、自貿協定其中一個計畫。","")</f>
        <v/>
      </c>
      <c r="C11" s="37"/>
      <c r="D11" s="37"/>
      <c r="E11" s="33"/>
      <c r="F11" s="34"/>
      <c r="G11" s="34"/>
      <c r="H11" s="34"/>
      <c r="I11" s="35"/>
      <c r="J11" s="183"/>
      <c r="K11" s="218"/>
      <c r="L11" s="8"/>
    </row>
    <row r="12" spans="1:12" ht="27.75" customHeight="1" x14ac:dyDescent="0.2">
      <c r="A12" s="265"/>
      <c r="B12" s="38" t="s">
        <v>3</v>
      </c>
      <c r="C12" s="37"/>
      <c r="D12" s="37"/>
      <c r="E12" s="33"/>
      <c r="F12" s="34"/>
      <c r="G12" s="34"/>
      <c r="H12" s="34"/>
      <c r="I12" s="35"/>
      <c r="J12" s="183"/>
      <c r="K12" s="218"/>
      <c r="L12" s="8"/>
    </row>
    <row r="13" spans="1:12" x14ac:dyDescent="0.2">
      <c r="A13" s="39"/>
      <c r="B13" s="72" t="b">
        <v>0</v>
      </c>
      <c r="C13" s="33" t="s">
        <v>4</v>
      </c>
      <c r="D13" s="72" t="b">
        <v>0</v>
      </c>
      <c r="E13" s="33" t="s">
        <v>5</v>
      </c>
      <c r="F13" s="34"/>
      <c r="G13" s="34"/>
      <c r="H13" s="34"/>
      <c r="I13" s="41"/>
      <c r="J13" s="184"/>
      <c r="K13" s="218"/>
      <c r="L13" s="8"/>
    </row>
    <row r="14" spans="1:12" ht="22.5" customHeight="1" x14ac:dyDescent="0.2">
      <c r="A14" s="42"/>
      <c r="B14" s="72" t="b">
        <v>0</v>
      </c>
      <c r="C14" s="33" t="s">
        <v>6</v>
      </c>
      <c r="D14" s="72" t="b">
        <v>0</v>
      </c>
      <c r="E14" s="33" t="s">
        <v>7</v>
      </c>
      <c r="F14" s="290"/>
      <c r="G14" s="291"/>
      <c r="H14" s="292"/>
      <c r="I14" s="41"/>
      <c r="J14" s="184"/>
      <c r="K14" s="217"/>
      <c r="L14" s="8"/>
    </row>
    <row r="15" spans="1:12" ht="22.5" customHeight="1" x14ac:dyDescent="0.2">
      <c r="A15" s="42"/>
      <c r="B15" s="72" t="b">
        <v>0</v>
      </c>
      <c r="C15" s="33" t="s">
        <v>8</v>
      </c>
      <c r="D15" s="72" t="b">
        <v>0</v>
      </c>
      <c r="E15" s="266"/>
      <c r="F15" s="86"/>
      <c r="G15" s="86"/>
      <c r="H15" s="86"/>
      <c r="I15" s="41"/>
      <c r="J15" s="184"/>
      <c r="K15" s="282"/>
      <c r="L15" s="8"/>
    </row>
    <row r="16" spans="1:12" ht="22.5" customHeight="1" x14ac:dyDescent="0.2">
      <c r="A16" s="42"/>
      <c r="B16" s="72"/>
      <c r="C16" s="33"/>
      <c r="D16" s="72"/>
      <c r="E16" s="33"/>
      <c r="F16" s="34"/>
      <c r="G16" s="34"/>
      <c r="H16" s="34"/>
      <c r="I16" s="41"/>
      <c r="J16" s="184"/>
      <c r="K16" s="283"/>
      <c r="L16" s="8"/>
    </row>
    <row r="17" spans="1:12" ht="22.5" customHeight="1" x14ac:dyDescent="0.25">
      <c r="A17" s="42"/>
      <c r="B17" s="38" t="s">
        <v>9</v>
      </c>
      <c r="C17" s="43"/>
      <c r="D17" s="227"/>
      <c r="E17" s="44"/>
      <c r="F17" s="34"/>
      <c r="G17" s="34"/>
      <c r="H17" s="34"/>
      <c r="I17" s="41"/>
      <c r="J17" s="184"/>
      <c r="K17" s="219"/>
      <c r="L17" s="8"/>
    </row>
    <row r="18" spans="1:12" ht="18" x14ac:dyDescent="0.25">
      <c r="B18" s="45" t="s">
        <v>10</v>
      </c>
      <c r="C18" s="46"/>
      <c r="D18" s="47">
        <f>DATEDIF(C18,C19+15,"M")</f>
        <v>0</v>
      </c>
      <c r="E18" s="48" t="s">
        <v>11</v>
      </c>
      <c r="F18" s="284"/>
      <c r="G18" s="285"/>
      <c r="H18" s="286"/>
      <c r="I18" s="41"/>
      <c r="J18" s="184"/>
      <c r="K18" s="287"/>
      <c r="L18" s="52"/>
    </row>
    <row r="19" spans="1:12" ht="22.5" customHeight="1" x14ac:dyDescent="0.25">
      <c r="A19" s="49"/>
      <c r="B19" s="45" t="s">
        <v>12</v>
      </c>
      <c r="C19" s="46"/>
      <c r="D19" s="50"/>
      <c r="E19" s="48"/>
      <c r="F19" s="51"/>
      <c r="G19" s="51"/>
      <c r="H19" s="51"/>
      <c r="I19" s="41"/>
      <c r="J19" s="184"/>
      <c r="K19" s="283"/>
      <c r="L19" s="52"/>
    </row>
    <row r="20" spans="1:12" ht="22.5" customHeight="1" x14ac:dyDescent="0.2">
      <c r="A20" s="53"/>
      <c r="B20" s="54" t="str">
        <f>IF(D18&lt;=18,"","The duration of all eligible projects must be within 24 months. If the project duration exceeds 18 months, the enterprise will need to submit a progress report.")</f>
        <v/>
      </c>
      <c r="D20" s="42"/>
      <c r="E20" s="55"/>
      <c r="F20" s="56"/>
      <c r="G20" s="57"/>
      <c r="I20" s="35"/>
      <c r="J20" s="183"/>
      <c r="K20" s="9"/>
      <c r="L20" s="8"/>
    </row>
    <row r="21" spans="1:12" ht="22.5" customHeight="1" x14ac:dyDescent="0.2">
      <c r="A21" s="58"/>
      <c r="B21" s="59"/>
      <c r="C21" s="60"/>
      <c r="D21" s="42"/>
      <c r="E21" s="55"/>
      <c r="F21" s="56"/>
      <c r="H21" s="61" t="s">
        <v>13</v>
      </c>
      <c r="I21" s="35"/>
      <c r="J21" s="185"/>
      <c r="K21" s="9"/>
      <c r="L21" s="62"/>
    </row>
    <row r="22" spans="1:12" ht="22.5" customHeight="1" thickBot="1" x14ac:dyDescent="0.25">
      <c r="A22" s="202"/>
      <c r="B22" s="40"/>
      <c r="C22" s="60"/>
      <c r="D22" s="87"/>
      <c r="E22" s="205"/>
      <c r="F22" s="206"/>
      <c r="G22" s="207"/>
      <c r="H22" s="63" t="s">
        <v>14</v>
      </c>
      <c r="I22" s="64"/>
      <c r="J22" s="183"/>
      <c r="K22" s="9"/>
      <c r="L22" s="8"/>
    </row>
    <row r="23" spans="1:12" ht="22.5" customHeight="1" thickTop="1" thickBot="1" x14ac:dyDescent="0.25">
      <c r="A23" s="202"/>
      <c r="B23" s="203"/>
      <c r="C23" s="208"/>
      <c r="D23" s="208"/>
      <c r="E23" s="209"/>
      <c r="F23" s="210"/>
      <c r="G23" s="211"/>
      <c r="H23" s="204"/>
      <c r="I23" s="65"/>
      <c r="J23" s="183"/>
      <c r="K23" s="9"/>
      <c r="L23" s="8"/>
    </row>
    <row r="24" spans="1:12" ht="15" customHeight="1" thickBot="1" x14ac:dyDescent="0.25">
      <c r="A24" s="202"/>
      <c r="B24" s="203"/>
      <c r="C24" s="208"/>
      <c r="D24" s="208"/>
      <c r="E24" s="209"/>
      <c r="F24" s="210"/>
      <c r="G24" s="211"/>
      <c r="H24" s="204"/>
      <c r="I24" s="65"/>
      <c r="J24" s="183"/>
      <c r="K24" s="9"/>
      <c r="L24" s="8"/>
    </row>
    <row r="25" spans="1:12" ht="33" customHeight="1" thickBot="1" x14ac:dyDescent="0.25">
      <c r="A25" s="40"/>
      <c r="B25" s="276" t="s">
        <v>15</v>
      </c>
      <c r="C25" s="277"/>
      <c r="D25" s="277"/>
      <c r="E25" s="277"/>
      <c r="F25" s="277"/>
      <c r="G25" s="277"/>
      <c r="H25" s="278"/>
      <c r="I25" s="65"/>
      <c r="J25" s="183"/>
      <c r="K25" s="9"/>
      <c r="L25" s="8"/>
    </row>
    <row r="26" spans="1:12" ht="39" customHeight="1" thickBot="1" x14ac:dyDescent="0.25">
      <c r="A26" s="40"/>
      <c r="B26" s="276" t="s">
        <v>16</v>
      </c>
      <c r="C26" s="277"/>
      <c r="D26" s="277"/>
      <c r="E26" s="277"/>
      <c r="F26" s="277"/>
      <c r="G26" s="277"/>
      <c r="H26" s="278"/>
      <c r="I26" s="65"/>
      <c r="J26" s="183"/>
      <c r="K26" s="9"/>
      <c r="L26" s="8"/>
    </row>
    <row r="27" spans="1:12" ht="33" customHeight="1" thickBot="1" x14ac:dyDescent="0.25">
      <c r="A27" s="40"/>
      <c r="B27" s="288" t="s">
        <v>17</v>
      </c>
      <c r="C27" s="289"/>
      <c r="D27" s="201"/>
      <c r="E27" s="201"/>
      <c r="F27" s="201"/>
      <c r="G27" s="201"/>
      <c r="H27" s="187"/>
      <c r="I27" s="65"/>
      <c r="J27" s="183"/>
      <c r="K27" s="9"/>
      <c r="L27" s="8"/>
    </row>
    <row r="28" spans="1:12" ht="33" customHeight="1" thickBot="1" x14ac:dyDescent="0.25">
      <c r="A28" s="40"/>
      <c r="B28" s="66"/>
      <c r="C28" s="67"/>
      <c r="D28" s="67"/>
      <c r="E28" s="67"/>
      <c r="F28" s="67"/>
      <c r="G28" s="67"/>
      <c r="H28" s="68"/>
      <c r="I28" s="65"/>
      <c r="J28" s="183"/>
      <c r="K28" s="9"/>
      <c r="L28" s="8"/>
    </row>
    <row r="29" spans="1:12" ht="22.5" customHeight="1" x14ac:dyDescent="0.2">
      <c r="A29" s="40"/>
      <c r="B29" s="279" t="s">
        <v>80</v>
      </c>
      <c r="C29" s="280"/>
      <c r="D29" s="280"/>
      <c r="E29" s="280"/>
      <c r="F29" s="280"/>
      <c r="G29" s="280"/>
      <c r="H29" s="281"/>
      <c r="I29" s="69"/>
      <c r="J29" s="8"/>
      <c r="K29" s="186"/>
      <c r="L29" s="9"/>
    </row>
    <row r="32" spans="1:12" ht="15" customHeight="1" x14ac:dyDescent="0.2">
      <c r="K32" s="70"/>
    </row>
    <row r="33" spans="11:11" ht="15" customHeight="1" x14ac:dyDescent="0.2">
      <c r="K33" s="71"/>
    </row>
  </sheetData>
  <mergeCells count="9">
    <mergeCell ref="C6:G6"/>
    <mergeCell ref="B26:H26"/>
    <mergeCell ref="B29:H29"/>
    <mergeCell ref="B25:H25"/>
    <mergeCell ref="K15:K16"/>
    <mergeCell ref="F18:H18"/>
    <mergeCell ref="K18:K19"/>
    <mergeCell ref="B27:C27"/>
    <mergeCell ref="F14:H14"/>
  </mergeCells>
  <phoneticPr fontId="42" type="noConversion"/>
  <conditionalFormatting sqref="A1">
    <cfRule type="notContainsBlanks" dxfId="22" priority="2">
      <formula>LEN(TRIM(A1))&gt;0</formula>
    </cfRule>
  </conditionalFormatting>
  <conditionalFormatting sqref="D18">
    <cfRule type="cellIs" dxfId="21" priority="1" operator="greaterThan">
      <formula>18</formula>
    </cfRule>
  </conditionalFormatting>
  <hyperlinks>
    <hyperlink ref="H21"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3</xdr:col>
                    <xdr:colOff>9525</xdr:colOff>
                    <xdr:row>11</xdr:row>
                    <xdr:rowOff>228600</xdr:rowOff>
                  </from>
                  <to>
                    <xdr:col>4</xdr:col>
                    <xdr:colOff>1171575</xdr:colOff>
                    <xdr:row>13</xdr:row>
                    <xdr:rowOff>76200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3</xdr:col>
                    <xdr:colOff>9525</xdr:colOff>
                    <xdr:row>12</xdr:row>
                    <xdr:rowOff>152400</xdr:rowOff>
                  </from>
                  <to>
                    <xdr:col>4</xdr:col>
                    <xdr:colOff>1171575</xdr:colOff>
                    <xdr:row>14</xdr:row>
                    <xdr:rowOff>66675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0</xdr:col>
                    <xdr:colOff>228600</xdr:colOff>
                    <xdr:row>13</xdr:row>
                    <xdr:rowOff>238125</xdr:rowOff>
                  </from>
                  <to>
                    <xdr:col>2</xdr:col>
                    <xdr:colOff>1257300</xdr:colOff>
                    <xdr:row>15</xdr:row>
                    <xdr:rowOff>57150</xdr:rowOff>
                  </to>
                </anchor>
              </controlPr>
            </control>
          </mc:Choice>
        </mc:AlternateContent>
        <mc:AlternateContent xmlns:mc="http://schemas.openxmlformats.org/markup-compatibility/2006">
          <mc:Choice Requires="x14">
            <control shapeId="1052" r:id="rId10" name="Option Button 28">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53" r:id="rId11" name="Option Button 29">
              <controlPr defaultSize="0" autoFill="0" autoLine="0" autoPict="0">
                <anchor moveWithCells="1">
                  <from>
                    <xdr:col>2</xdr:col>
                    <xdr:colOff>5353050</xdr:colOff>
                    <xdr:row>8</xdr:row>
                    <xdr:rowOff>333375</xdr:rowOff>
                  </from>
                  <to>
                    <xdr:col>5</xdr:col>
                    <xdr:colOff>238125</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4"/>
  <sheetViews>
    <sheetView zoomScale="90" zoomScaleNormal="90" workbookViewId="0"/>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3"/>
      <c r="D1" s="73"/>
      <c r="E1" s="7"/>
      <c r="F1" s="7"/>
      <c r="G1" s="74"/>
      <c r="H1" s="191"/>
      <c r="I1" s="75"/>
      <c r="J1" s="75"/>
      <c r="K1" s="75"/>
      <c r="L1" s="75"/>
      <c r="M1" s="75"/>
      <c r="N1" s="75"/>
      <c r="O1" s="75"/>
      <c r="P1" s="75"/>
      <c r="Q1" s="76"/>
      <c r="R1" s="77"/>
      <c r="S1" s="77"/>
      <c r="T1" s="77"/>
      <c r="U1" s="77"/>
    </row>
    <row r="2" spans="1:21" ht="33" customHeight="1" thickBot="1" x14ac:dyDescent="0.25">
      <c r="A2" s="5"/>
      <c r="B2" s="5"/>
      <c r="C2" s="73"/>
      <c r="D2" s="73"/>
      <c r="E2" s="7"/>
      <c r="F2" s="7"/>
      <c r="G2" s="148"/>
      <c r="H2" s="215"/>
      <c r="I2" s="74"/>
      <c r="J2" s="75"/>
      <c r="K2" s="75"/>
      <c r="L2" s="75"/>
      <c r="M2" s="75"/>
      <c r="N2" s="75"/>
      <c r="O2" s="75"/>
      <c r="P2" s="75"/>
      <c r="Q2" s="76"/>
      <c r="R2" s="77"/>
      <c r="S2" s="77"/>
      <c r="T2" s="77"/>
      <c r="U2" s="77"/>
    </row>
    <row r="3" spans="1:21" ht="15" customHeight="1" thickBot="1" x14ac:dyDescent="0.25">
      <c r="A3" s="5"/>
      <c r="B3" s="5"/>
      <c r="C3" s="73"/>
      <c r="D3" s="73"/>
      <c r="E3" s="7"/>
      <c r="F3" s="7"/>
      <c r="G3" s="148"/>
      <c r="H3" s="9"/>
      <c r="I3" s="74"/>
      <c r="J3" s="75"/>
      <c r="K3" s="75"/>
      <c r="L3" s="75"/>
      <c r="M3" s="75"/>
      <c r="N3" s="75"/>
      <c r="O3" s="75"/>
      <c r="P3" s="75"/>
      <c r="Q3" s="76"/>
      <c r="R3" s="77"/>
      <c r="S3" s="77"/>
      <c r="T3" s="77"/>
      <c r="U3" s="77"/>
    </row>
    <row r="4" spans="1:21" s="18" customFormat="1" ht="33" customHeight="1" thickBot="1" x14ac:dyDescent="0.25">
      <c r="A4" s="73"/>
      <c r="B4" s="78" t="s">
        <v>14</v>
      </c>
      <c r="C4" s="73"/>
      <c r="D4" s="73"/>
      <c r="E4" s="79"/>
      <c r="F4" s="7"/>
      <c r="G4" s="148"/>
      <c r="H4" s="9"/>
      <c r="I4" s="74"/>
      <c r="J4" s="75"/>
      <c r="K4" s="75"/>
      <c r="L4" s="75"/>
      <c r="M4" s="75"/>
      <c r="N4" s="75"/>
      <c r="O4" s="75"/>
      <c r="P4" s="75"/>
      <c r="Q4" s="76"/>
      <c r="R4" s="77"/>
      <c r="S4" s="77"/>
      <c r="T4" s="77"/>
      <c r="U4" s="77"/>
    </row>
    <row r="5" spans="1:21" ht="11.25" customHeight="1" thickBot="1" x14ac:dyDescent="0.25">
      <c r="A5" s="5"/>
      <c r="B5" s="2"/>
      <c r="C5" s="2"/>
      <c r="D5" s="2"/>
      <c r="E5" s="80"/>
      <c r="F5" s="7"/>
      <c r="G5" s="148"/>
      <c r="H5" s="9"/>
      <c r="I5" s="74"/>
      <c r="J5" s="75"/>
      <c r="K5" s="75"/>
      <c r="L5" s="75"/>
      <c r="M5" s="75"/>
      <c r="N5" s="75"/>
      <c r="O5" s="75"/>
      <c r="P5" s="75"/>
      <c r="Q5" s="76"/>
      <c r="R5" s="77"/>
      <c r="S5" s="77"/>
      <c r="T5" s="77"/>
      <c r="U5" s="77"/>
    </row>
    <row r="6" spans="1:21" ht="39.950000000000003" customHeight="1" thickBot="1" x14ac:dyDescent="0.25">
      <c r="A6" s="2"/>
      <c r="B6" s="274" t="s">
        <v>18</v>
      </c>
      <c r="C6" s="274"/>
      <c r="D6" s="274"/>
      <c r="E6" s="274"/>
      <c r="F6" s="7"/>
      <c r="G6" s="148"/>
      <c r="H6" s="9"/>
      <c r="I6" s="74"/>
      <c r="J6" s="75"/>
      <c r="K6" s="75"/>
      <c r="L6" s="75"/>
      <c r="M6" s="75"/>
      <c r="N6" s="75"/>
      <c r="O6" s="75"/>
      <c r="P6" s="75"/>
      <c r="Q6" s="76"/>
      <c r="R6" s="77"/>
      <c r="S6" s="77"/>
      <c r="T6" s="77"/>
      <c r="U6" s="77"/>
    </row>
    <row r="7" spans="1:21" ht="18.95" customHeight="1" thickBot="1" x14ac:dyDescent="0.25">
      <c r="A7" s="2"/>
      <c r="B7" s="302" t="s">
        <v>19</v>
      </c>
      <c r="C7" s="303"/>
      <c r="D7" s="303"/>
      <c r="E7" s="80"/>
      <c r="F7" s="7"/>
      <c r="G7" s="148"/>
      <c r="H7" s="9"/>
      <c r="I7" s="74"/>
      <c r="J7" s="75"/>
      <c r="K7" s="75"/>
      <c r="L7" s="75"/>
      <c r="M7" s="75"/>
      <c r="N7" s="75"/>
      <c r="O7" s="75"/>
      <c r="P7" s="75"/>
      <c r="Q7" s="76"/>
      <c r="R7" s="77"/>
      <c r="S7" s="77"/>
      <c r="T7" s="77"/>
      <c r="U7" s="77"/>
    </row>
    <row r="8" spans="1:21" ht="21.95" customHeight="1" thickBot="1" x14ac:dyDescent="0.25">
      <c r="A8" s="2"/>
      <c r="B8" s="304" t="s">
        <v>20</v>
      </c>
      <c r="C8" s="305"/>
      <c r="D8" s="81"/>
      <c r="E8" s="80"/>
      <c r="F8" s="7"/>
      <c r="G8" s="148"/>
      <c r="H8" s="9"/>
      <c r="I8" s="74"/>
      <c r="J8" s="75"/>
      <c r="K8" s="75"/>
      <c r="L8" s="75"/>
      <c r="M8" s="75"/>
      <c r="N8" s="75"/>
      <c r="O8" s="75"/>
      <c r="P8" s="75"/>
      <c r="Q8" s="76"/>
      <c r="R8" s="77"/>
      <c r="S8" s="77"/>
      <c r="T8" s="77"/>
      <c r="U8" s="77"/>
    </row>
    <row r="9" spans="1:21" ht="21.95" customHeight="1" thickBot="1" x14ac:dyDescent="0.25">
      <c r="A9" s="2"/>
      <c r="B9" s="304" t="s">
        <v>21</v>
      </c>
      <c r="C9" s="305"/>
      <c r="D9" s="81"/>
      <c r="E9" s="80"/>
      <c r="F9" s="7"/>
      <c r="G9" s="148"/>
      <c r="H9" s="9"/>
      <c r="I9" s="74"/>
      <c r="J9" s="75"/>
      <c r="K9" s="75"/>
      <c r="L9" s="75"/>
      <c r="M9" s="75"/>
      <c r="N9" s="75"/>
      <c r="O9" s="75"/>
      <c r="P9" s="75"/>
      <c r="Q9" s="76"/>
      <c r="R9" s="77"/>
      <c r="S9" s="77"/>
      <c r="T9" s="77"/>
      <c r="U9" s="77"/>
    </row>
    <row r="10" spans="1:21" ht="33" customHeight="1" thickBot="1" x14ac:dyDescent="0.25">
      <c r="A10" s="82"/>
      <c r="B10" s="83"/>
      <c r="C10" s="229" t="s">
        <v>22</v>
      </c>
      <c r="D10" s="228" t="s">
        <v>23</v>
      </c>
      <c r="E10" s="84"/>
      <c r="F10" s="85"/>
      <c r="G10" s="188"/>
      <c r="H10" s="9"/>
      <c r="I10" s="74"/>
      <c r="J10" s="75"/>
      <c r="K10" s="75"/>
      <c r="L10" s="75"/>
      <c r="M10" s="75"/>
      <c r="N10" s="75"/>
      <c r="O10" s="75"/>
      <c r="P10" s="75"/>
      <c r="Q10" s="76"/>
      <c r="R10" s="77"/>
      <c r="S10" s="77"/>
      <c r="T10" s="77"/>
      <c r="U10" s="77"/>
    </row>
    <row r="11" spans="1:21" ht="36.950000000000003" customHeight="1" thickBot="1" x14ac:dyDescent="0.25">
      <c r="A11" s="40"/>
      <c r="B11" s="72" t="b">
        <v>0</v>
      </c>
      <c r="C11" s="268" t="s">
        <v>24</v>
      </c>
      <c r="D11" s="298" t="s">
        <v>25</v>
      </c>
      <c r="E11" s="306"/>
      <c r="F11" s="69"/>
      <c r="G11" s="188"/>
      <c r="H11" s="9"/>
      <c r="I11" s="74"/>
      <c r="J11" s="75"/>
      <c r="K11" s="75"/>
      <c r="L11" s="75"/>
      <c r="M11" s="75"/>
      <c r="N11" s="75"/>
      <c r="O11" s="75"/>
      <c r="P11" s="75"/>
      <c r="Q11" s="76"/>
      <c r="R11" s="77"/>
      <c r="S11" s="77"/>
      <c r="T11" s="77"/>
      <c r="U11" s="77"/>
    </row>
    <row r="12" spans="1:21" ht="56.1" customHeight="1" thickBot="1" x14ac:dyDescent="0.25">
      <c r="A12" s="40"/>
      <c r="B12" s="72" t="b">
        <v>0</v>
      </c>
      <c r="C12" s="269" t="s">
        <v>26</v>
      </c>
      <c r="D12" s="298" t="s">
        <v>27</v>
      </c>
      <c r="E12" s="299"/>
      <c r="F12" s="69"/>
      <c r="G12" s="189"/>
      <c r="H12" s="9"/>
      <c r="I12" s="74"/>
      <c r="J12" s="75"/>
      <c r="K12" s="75"/>
      <c r="L12" s="75"/>
      <c r="M12" s="75"/>
      <c r="N12" s="75"/>
      <c r="O12" s="75"/>
      <c r="P12" s="75"/>
      <c r="Q12" s="76"/>
      <c r="R12" s="77"/>
      <c r="S12" s="77"/>
      <c r="T12" s="77"/>
      <c r="U12" s="77"/>
    </row>
    <row r="13" spans="1:21" ht="36.950000000000003" customHeight="1" thickBot="1" x14ac:dyDescent="0.25">
      <c r="A13" s="40"/>
      <c r="B13" s="72" t="b">
        <v>0</v>
      </c>
      <c r="C13" s="268" t="s">
        <v>28</v>
      </c>
      <c r="D13" s="296" t="s">
        <v>29</v>
      </c>
      <c r="E13" s="297"/>
      <c r="F13" s="69"/>
      <c r="G13" s="189"/>
      <c r="H13" s="9"/>
      <c r="I13" s="74"/>
      <c r="J13" s="75"/>
      <c r="K13" s="75"/>
      <c r="L13" s="75"/>
      <c r="M13" s="75"/>
      <c r="N13" s="75"/>
      <c r="O13" s="75"/>
      <c r="P13" s="75"/>
      <c r="Q13" s="76"/>
      <c r="R13" s="77"/>
      <c r="S13" s="77"/>
      <c r="T13" s="77"/>
      <c r="U13" s="77"/>
    </row>
    <row r="14" spans="1:21" ht="36.950000000000003" customHeight="1" thickBot="1" x14ac:dyDescent="0.25">
      <c r="A14" s="59"/>
      <c r="B14" s="72" t="b">
        <v>0</v>
      </c>
      <c r="C14" s="270" t="s">
        <v>30</v>
      </c>
      <c r="D14" s="298" t="s">
        <v>31</v>
      </c>
      <c r="E14" s="299"/>
      <c r="F14" s="69"/>
      <c r="G14" s="190"/>
      <c r="H14" s="9"/>
      <c r="I14" s="74"/>
      <c r="J14" s="75"/>
      <c r="K14" s="75"/>
      <c r="L14" s="75"/>
      <c r="M14" s="75"/>
      <c r="N14" s="75"/>
      <c r="O14" s="75"/>
      <c r="P14" s="75"/>
      <c r="Q14" s="76"/>
      <c r="R14" s="77"/>
      <c r="S14" s="77"/>
      <c r="T14" s="77"/>
      <c r="U14" s="77"/>
    </row>
    <row r="15" spans="1:21" ht="36.950000000000003" customHeight="1" thickBot="1" x14ac:dyDescent="0.25">
      <c r="A15" s="59"/>
      <c r="B15" s="72" t="b">
        <v>0</v>
      </c>
      <c r="C15" s="270" t="s">
        <v>32</v>
      </c>
      <c r="D15" s="296" t="s">
        <v>33</v>
      </c>
      <c r="E15" s="297"/>
      <c r="F15" s="69"/>
      <c r="G15" s="189"/>
      <c r="H15" s="9"/>
      <c r="I15" s="74"/>
      <c r="J15" s="75"/>
      <c r="K15" s="75"/>
      <c r="L15" s="75"/>
      <c r="M15" s="75"/>
      <c r="N15" s="75"/>
      <c r="O15" s="75"/>
      <c r="P15" s="75"/>
      <c r="Q15" s="76"/>
      <c r="R15" s="77"/>
      <c r="S15" s="77"/>
      <c r="T15" s="77"/>
      <c r="U15" s="77"/>
    </row>
    <row r="16" spans="1:21" ht="36.950000000000003" customHeight="1" thickBot="1" x14ac:dyDescent="0.25">
      <c r="A16" s="59"/>
      <c r="B16" s="72" t="b">
        <v>0</v>
      </c>
      <c r="C16" s="270" t="s">
        <v>34</v>
      </c>
      <c r="D16" s="298" t="s">
        <v>35</v>
      </c>
      <c r="E16" s="299"/>
      <c r="F16" s="69"/>
      <c r="G16" s="189"/>
      <c r="H16" s="9"/>
      <c r="I16" s="74"/>
      <c r="J16" s="75"/>
      <c r="K16" s="75"/>
      <c r="L16" s="75"/>
      <c r="M16" s="75"/>
      <c r="N16" s="75"/>
      <c r="O16" s="75"/>
      <c r="P16" s="75"/>
      <c r="Q16" s="76"/>
      <c r="R16" s="77"/>
      <c r="S16" s="77"/>
      <c r="T16" s="77"/>
      <c r="U16" s="77"/>
    </row>
    <row r="17" spans="1:21" ht="22.5" customHeight="1" thickBot="1" x14ac:dyDescent="0.25">
      <c r="A17" s="59"/>
      <c r="B17" s="59"/>
      <c r="C17" s="87"/>
      <c r="D17" s="42"/>
      <c r="E17" s="88"/>
      <c r="F17" s="69"/>
      <c r="G17" s="188"/>
      <c r="H17" s="9"/>
      <c r="I17" s="74"/>
      <c r="J17" s="75"/>
      <c r="K17" s="75"/>
      <c r="L17" s="75"/>
      <c r="M17" s="75"/>
      <c r="N17" s="75"/>
      <c r="O17" s="75"/>
      <c r="P17" s="75"/>
      <c r="Q17" s="76"/>
      <c r="R17" s="77"/>
      <c r="S17" s="77"/>
      <c r="T17" s="77"/>
      <c r="U17" s="77"/>
    </row>
    <row r="18" spans="1:21" ht="22.5" customHeight="1" thickBot="1" x14ac:dyDescent="0.35">
      <c r="A18" s="89"/>
      <c r="B18" s="89"/>
      <c r="C18" s="90"/>
      <c r="D18" s="300" t="s">
        <v>13</v>
      </c>
      <c r="E18" s="301"/>
      <c r="F18" s="69"/>
      <c r="G18" s="188"/>
      <c r="H18" s="9"/>
      <c r="I18" s="74"/>
      <c r="J18" s="75"/>
      <c r="K18" s="75"/>
      <c r="L18" s="75"/>
      <c r="M18" s="75"/>
      <c r="N18" s="75"/>
      <c r="O18" s="75"/>
      <c r="P18" s="75"/>
      <c r="Q18" s="76"/>
      <c r="R18" s="77"/>
      <c r="S18" s="77"/>
      <c r="T18" s="77"/>
      <c r="U18" s="77"/>
    </row>
    <row r="19" spans="1:21" ht="22.5" customHeight="1" thickBot="1" x14ac:dyDescent="0.25">
      <c r="A19" s="212"/>
      <c r="B19" s="212"/>
      <c r="C19" s="213"/>
      <c r="D19" s="70"/>
      <c r="E19" s="214" t="s">
        <v>36</v>
      </c>
      <c r="F19" s="69"/>
      <c r="G19" s="188"/>
      <c r="H19" s="9"/>
      <c r="I19" s="74"/>
      <c r="J19" s="75"/>
      <c r="K19" s="75"/>
      <c r="L19" s="75"/>
      <c r="M19" s="75"/>
      <c r="N19" s="75"/>
      <c r="O19" s="75"/>
      <c r="P19" s="75"/>
      <c r="Q19" s="76"/>
      <c r="R19" s="77"/>
      <c r="S19" s="77"/>
      <c r="T19" s="77"/>
      <c r="U19" s="77"/>
    </row>
    <row r="20" spans="1:21" ht="33" customHeight="1" thickBot="1" x14ac:dyDescent="0.25">
      <c r="A20" s="293" t="s">
        <v>80</v>
      </c>
      <c r="B20" s="294"/>
      <c r="C20" s="294"/>
      <c r="D20" s="294"/>
      <c r="E20" s="294"/>
      <c r="F20" s="295"/>
      <c r="G20" s="75"/>
      <c r="H20" s="192"/>
      <c r="I20" s="75"/>
      <c r="J20" s="75"/>
      <c r="K20" s="75"/>
      <c r="L20" s="75"/>
      <c r="M20" s="75"/>
      <c r="N20" s="75"/>
      <c r="O20" s="75"/>
      <c r="P20" s="75"/>
      <c r="Q20" s="76"/>
      <c r="R20" s="77"/>
      <c r="S20" s="77"/>
      <c r="T20" s="77"/>
      <c r="U20" s="77"/>
    </row>
    <row r="24" spans="1:21" ht="15" customHeight="1" x14ac:dyDescent="0.2">
      <c r="D24" s="70"/>
      <c r="E24" s="70"/>
    </row>
  </sheetData>
  <mergeCells count="12">
    <mergeCell ref="A20:F20"/>
    <mergeCell ref="B6:E6"/>
    <mergeCell ref="D13:E13"/>
    <mergeCell ref="D16:E16"/>
    <mergeCell ref="D18:E18"/>
    <mergeCell ref="D14:E14"/>
    <mergeCell ref="D12:E12"/>
    <mergeCell ref="B7:D7"/>
    <mergeCell ref="B8:C8"/>
    <mergeCell ref="B9:C9"/>
    <mergeCell ref="D11:E11"/>
    <mergeCell ref="D15:E15"/>
  </mergeCells>
  <phoneticPr fontId="42" type="noConversion"/>
  <hyperlinks>
    <hyperlink ref="D18" location="3. 項目支出預算表!A1" display="下一步 &gt;" xr:uid="{00000000-0004-0000-0100-000000000000}"/>
    <hyperlink ref="D18:E18" location="'3. Define Budgets'!A1" display="Next &gt;" xr:uid="{00000000-0004-0000-0100-000001000000}"/>
    <hyperlink ref="B9" r:id="rId1" display="申請指引（內地計劃）附件三、四" xr:uid="{00000000-0004-0000-0100-000002000000}"/>
    <hyperlink ref="B9:C9" r:id="rId2" display="Guide to Application – E-commerce Easy Programme" xr:uid="{00000000-0004-0000-0100-000003000000}"/>
    <hyperlink ref="B8:C8" r:id="rId3" display="E-commerce Easy - Scope of Funding (Summary)" xr:uid="{00000000-0004-0000-0100-000004000000}"/>
  </hyperlinks>
  <pageMargins left="0.7" right="0.7" top="0.75" bottom="0.75" header="0" footer="0"/>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0" r:id="rId7" name="Check Box 2">
              <controlPr defaultSize="0" autoFill="0" autoLine="0" autoPict="0">
                <anchor moveWithCells="1">
                  <from>
                    <xdr:col>0</xdr:col>
                    <xdr:colOff>228600</xdr:colOff>
                    <xdr:row>10</xdr:row>
                    <xdr:rowOff>66675</xdr:rowOff>
                  </from>
                  <to>
                    <xdr:col>2</xdr:col>
                    <xdr:colOff>1190625</xdr:colOff>
                    <xdr:row>10</xdr:row>
                    <xdr:rowOff>447675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0</xdr:col>
                    <xdr:colOff>228600</xdr:colOff>
                    <xdr:row>11</xdr:row>
                    <xdr:rowOff>180975</xdr:rowOff>
                  </from>
                  <to>
                    <xdr:col>2</xdr:col>
                    <xdr:colOff>1190625</xdr:colOff>
                    <xdr:row>11</xdr:row>
                    <xdr:rowOff>561975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0</xdr:col>
                    <xdr:colOff>228600</xdr:colOff>
                    <xdr:row>12</xdr:row>
                    <xdr:rowOff>47625</xdr:rowOff>
                  </from>
                  <to>
                    <xdr:col>2</xdr:col>
                    <xdr:colOff>1190625</xdr:colOff>
                    <xdr:row>12</xdr:row>
                    <xdr:rowOff>428625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228600</xdr:colOff>
                    <xdr:row>13</xdr:row>
                    <xdr:rowOff>47625</xdr:rowOff>
                  </from>
                  <to>
                    <xdr:col>2</xdr:col>
                    <xdr:colOff>1190625</xdr:colOff>
                    <xdr:row>13</xdr:row>
                    <xdr:rowOff>428625</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0</xdr:col>
                    <xdr:colOff>228600</xdr:colOff>
                    <xdr:row>15</xdr:row>
                    <xdr:rowOff>47625</xdr:rowOff>
                  </from>
                  <to>
                    <xdr:col>2</xdr:col>
                    <xdr:colOff>1190625</xdr:colOff>
                    <xdr:row>15</xdr:row>
                    <xdr:rowOff>428625</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0</xdr:col>
                    <xdr:colOff>228600</xdr:colOff>
                    <xdr:row>14</xdr:row>
                    <xdr:rowOff>38100</xdr:rowOff>
                  </from>
                  <to>
                    <xdr:col>2</xdr:col>
                    <xdr:colOff>1190625</xdr:colOff>
                    <xdr:row>14</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1"/>
  <sheetViews>
    <sheetView zoomScale="90" zoomScaleNormal="90"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0" customWidth="1"/>
    <col min="13" max="13" width="14.375" style="181" hidden="1" customWidth="1"/>
    <col min="14" max="14" width="5.875" style="70" customWidth="1"/>
    <col min="15" max="17" width="7.625" style="70" customWidth="1"/>
    <col min="18" max="19" width="7.625" style="10" customWidth="1"/>
    <col min="20" max="24" width="7.625" style="70" customWidth="1"/>
    <col min="25" max="16384" width="12.625" style="10"/>
  </cols>
  <sheetData>
    <row r="1" spans="1:24" ht="23.1" customHeight="1" thickTop="1" thickBot="1" x14ac:dyDescent="0.4">
      <c r="A1" s="91"/>
      <c r="B1" s="92"/>
      <c r="C1" s="92"/>
      <c r="D1" s="92"/>
      <c r="E1" s="92"/>
      <c r="F1" s="93"/>
      <c r="G1" s="94"/>
      <c r="H1" s="95"/>
      <c r="I1" s="92"/>
      <c r="J1" s="92"/>
      <c r="K1" s="92"/>
      <c r="L1" s="96"/>
      <c r="M1" s="234"/>
      <c r="N1" s="238"/>
      <c r="O1" s="97"/>
      <c r="P1" s="97"/>
      <c r="Q1" s="199"/>
      <c r="R1" s="200"/>
      <c r="S1" s="200"/>
      <c r="T1" s="193"/>
    </row>
    <row r="2" spans="1:24" ht="33" customHeight="1" thickTop="1" thickBot="1" x14ac:dyDescent="0.4">
      <c r="A2" s="91"/>
      <c r="B2" s="92"/>
      <c r="C2" s="92"/>
      <c r="D2" s="92"/>
      <c r="E2" s="92"/>
      <c r="F2" s="93"/>
      <c r="G2" s="94"/>
      <c r="H2" s="95"/>
      <c r="I2" s="92"/>
      <c r="J2" s="92"/>
      <c r="K2" s="92"/>
      <c r="L2" s="96"/>
      <c r="M2" s="234"/>
      <c r="N2" s="238"/>
      <c r="O2" s="215"/>
      <c r="P2" s="220"/>
      <c r="Q2" s="220"/>
      <c r="R2" s="220"/>
      <c r="S2" s="220"/>
      <c r="T2" s="197"/>
    </row>
    <row r="3" spans="1:24" ht="15" customHeight="1" thickTop="1" thickBot="1" x14ac:dyDescent="0.4">
      <c r="A3" s="91"/>
      <c r="B3" s="92"/>
      <c r="C3" s="92"/>
      <c r="D3" s="92"/>
      <c r="E3" s="92"/>
      <c r="F3" s="93"/>
      <c r="G3" s="94"/>
      <c r="H3" s="95"/>
      <c r="I3" s="92"/>
      <c r="J3" s="92"/>
      <c r="K3" s="92"/>
      <c r="L3" s="96"/>
      <c r="M3" s="234"/>
      <c r="N3" s="238"/>
      <c r="O3" s="220"/>
      <c r="P3" s="220"/>
      <c r="Q3" s="220"/>
      <c r="R3" s="220"/>
      <c r="S3" s="220"/>
      <c r="T3" s="197"/>
    </row>
    <row r="4" spans="1:24" ht="33" customHeight="1" thickTop="1" thickBot="1" x14ac:dyDescent="0.25">
      <c r="A4" s="99"/>
      <c r="B4" s="100" t="s">
        <v>36</v>
      </c>
      <c r="C4" s="101"/>
      <c r="D4" s="101"/>
      <c r="E4" s="101"/>
      <c r="F4" s="102"/>
      <c r="G4" s="103"/>
      <c r="H4" s="104"/>
      <c r="I4" s="101"/>
      <c r="J4" s="101"/>
      <c r="K4" s="101"/>
      <c r="L4" s="99"/>
      <c r="M4" s="235"/>
      <c r="N4" s="239"/>
      <c r="O4" s="9"/>
      <c r="P4" s="9"/>
      <c r="Q4" s="9"/>
      <c r="R4" s="9"/>
      <c r="S4" s="9"/>
      <c r="T4" s="148"/>
      <c r="U4" s="194"/>
      <c r="V4" s="194"/>
      <c r="W4" s="194"/>
      <c r="X4" s="194"/>
    </row>
    <row r="5" spans="1:24" ht="18" thickTop="1" thickBot="1" x14ac:dyDescent="0.25">
      <c r="A5" s="96"/>
      <c r="B5" s="105"/>
      <c r="C5" s="92"/>
      <c r="D5" s="92"/>
      <c r="E5" s="92"/>
      <c r="F5" s="93"/>
      <c r="G5" s="94"/>
      <c r="H5" s="106"/>
      <c r="I5" s="92"/>
      <c r="J5" s="92"/>
      <c r="K5" s="92"/>
      <c r="L5" s="96"/>
      <c r="M5" s="234"/>
      <c r="N5" s="239"/>
      <c r="O5" s="220"/>
      <c r="P5" s="220"/>
      <c r="Q5" s="220"/>
      <c r="R5" s="220"/>
      <c r="S5" s="220"/>
      <c r="T5" s="197"/>
    </row>
    <row r="6" spans="1:24" ht="30.75" customHeight="1" thickTop="1" thickBot="1" x14ac:dyDescent="0.4">
      <c r="A6" s="91"/>
      <c r="B6" s="337" t="s">
        <v>37</v>
      </c>
      <c r="C6" s="338"/>
      <c r="D6" s="338"/>
      <c r="E6" s="338"/>
      <c r="F6" s="338"/>
      <c r="G6" s="338"/>
      <c r="H6" s="338"/>
      <c r="I6" s="338"/>
      <c r="J6" s="338"/>
      <c r="K6" s="339"/>
      <c r="L6" s="99"/>
      <c r="M6" s="235"/>
      <c r="N6" s="238"/>
      <c r="O6" s="9"/>
      <c r="P6" s="9"/>
      <c r="Q6" s="9"/>
      <c r="R6" s="9"/>
      <c r="S6" s="9"/>
      <c r="T6" s="148"/>
      <c r="U6" s="194"/>
      <c r="V6" s="194"/>
      <c r="W6" s="194"/>
      <c r="X6" s="194"/>
    </row>
    <row r="7" spans="1:24" s="18" customFormat="1" ht="45.95" customHeight="1" thickTop="1" thickBot="1" x14ac:dyDescent="0.25">
      <c r="A7" s="225"/>
      <c r="B7" s="337" t="s">
        <v>38</v>
      </c>
      <c r="C7" s="338"/>
      <c r="D7" s="338"/>
      <c r="E7" s="338"/>
      <c r="F7" s="338"/>
      <c r="G7" s="338"/>
      <c r="H7" s="338"/>
      <c r="I7" s="338"/>
      <c r="J7" s="338"/>
      <c r="K7" s="339"/>
      <c r="L7" s="99"/>
      <c r="M7" s="235"/>
      <c r="N7" s="240"/>
      <c r="O7" s="9"/>
      <c r="P7" s="9"/>
      <c r="Q7" s="9"/>
      <c r="R7" s="9"/>
      <c r="S7" s="9"/>
      <c r="T7" s="148"/>
      <c r="U7" s="194"/>
      <c r="V7" s="194"/>
      <c r="W7" s="194"/>
      <c r="X7" s="194"/>
    </row>
    <row r="8" spans="1:24" ht="23.1" customHeight="1" thickTop="1" thickBot="1" x14ac:dyDescent="0.4">
      <c r="A8" s="91"/>
      <c r="B8" s="231" t="s">
        <v>39</v>
      </c>
      <c r="C8" s="110"/>
      <c r="D8" s="110"/>
      <c r="E8" s="110"/>
      <c r="F8" s="110"/>
      <c r="G8" s="108"/>
      <c r="H8" s="109"/>
      <c r="I8" s="109"/>
      <c r="J8" s="109"/>
      <c r="K8" s="109"/>
      <c r="L8" s="99"/>
      <c r="M8" s="235"/>
      <c r="N8" s="238"/>
      <c r="O8" s="9"/>
      <c r="P8" s="9"/>
      <c r="Q8" s="9"/>
      <c r="R8" s="9"/>
      <c r="S8" s="9"/>
      <c r="T8" s="148"/>
      <c r="U8" s="194"/>
      <c r="V8" s="194"/>
      <c r="W8" s="194"/>
      <c r="X8" s="194"/>
    </row>
    <row r="9" spans="1:24" ht="23.1" customHeight="1" thickTop="1" thickBot="1" x14ac:dyDescent="0.4">
      <c r="A9" s="91"/>
      <c r="B9" s="304" t="s">
        <v>20</v>
      </c>
      <c r="C9" s="305"/>
      <c r="D9" s="111"/>
      <c r="E9" s="107"/>
      <c r="F9" s="107"/>
      <c r="G9" s="108"/>
      <c r="H9" s="109"/>
      <c r="I9" s="109"/>
      <c r="J9" s="109"/>
      <c r="K9" s="109"/>
      <c r="L9" s="99"/>
      <c r="M9" s="235"/>
      <c r="N9" s="238"/>
      <c r="O9" s="9"/>
      <c r="P9" s="9"/>
      <c r="Q9" s="9"/>
      <c r="R9" s="9"/>
      <c r="S9" s="9"/>
      <c r="T9" s="148"/>
      <c r="U9" s="194"/>
      <c r="V9" s="194"/>
      <c r="W9" s="194"/>
      <c r="X9" s="194"/>
    </row>
    <row r="10" spans="1:24" ht="18.95" customHeight="1" thickTop="1" thickBot="1" x14ac:dyDescent="0.4">
      <c r="A10" s="91"/>
      <c r="B10" s="340"/>
      <c r="C10" s="341"/>
      <c r="D10" s="112"/>
      <c r="E10" s="107"/>
      <c r="F10" s="107"/>
      <c r="G10" s="108"/>
      <c r="H10" s="109"/>
      <c r="I10" s="109"/>
      <c r="J10" s="109"/>
      <c r="K10" s="109"/>
      <c r="L10" s="99"/>
      <c r="M10" s="235"/>
      <c r="N10" s="238"/>
      <c r="O10" s="9"/>
      <c r="P10" s="9"/>
      <c r="Q10" s="9"/>
      <c r="R10" s="9"/>
      <c r="S10" s="9"/>
      <c r="T10" s="148"/>
      <c r="U10" s="194"/>
      <c r="V10" s="194"/>
      <c r="W10" s="194"/>
      <c r="X10" s="194"/>
    </row>
    <row r="11" spans="1:24" ht="21" customHeight="1" thickTop="1" thickBot="1" x14ac:dyDescent="0.25">
      <c r="A11" s="113"/>
      <c r="B11" s="114"/>
      <c r="C11" s="115"/>
      <c r="D11" s="115"/>
      <c r="E11" s="116"/>
      <c r="F11" s="117"/>
      <c r="G11" s="118"/>
      <c r="H11" s="114"/>
      <c r="I11" s="119"/>
      <c r="J11" s="120"/>
      <c r="K11" s="121"/>
      <c r="L11" s="122"/>
      <c r="M11" s="236"/>
      <c r="N11" s="312"/>
      <c r="O11" s="9"/>
      <c r="P11" s="9"/>
      <c r="Q11" s="9"/>
      <c r="R11" s="9"/>
      <c r="S11" s="9"/>
      <c r="T11" s="148"/>
      <c r="U11" s="194"/>
      <c r="V11" s="194"/>
      <c r="W11" s="194"/>
      <c r="X11" s="194"/>
    </row>
    <row r="12" spans="1:24" ht="36" customHeight="1" thickTop="1" thickBot="1" x14ac:dyDescent="0.25">
      <c r="A12" s="272" t="s">
        <v>40</v>
      </c>
      <c r="B12" s="313" t="s">
        <v>41</v>
      </c>
      <c r="C12" s="313"/>
      <c r="D12" s="264" t="s">
        <v>42</v>
      </c>
      <c r="E12" s="124" t="s">
        <v>43</v>
      </c>
      <c r="F12" s="124" t="s">
        <v>44</v>
      </c>
      <c r="G12" s="232" t="s">
        <v>45</v>
      </c>
      <c r="H12" s="264" t="s">
        <v>46</v>
      </c>
      <c r="I12" s="125" t="s">
        <v>47</v>
      </c>
      <c r="J12" s="125" t="s">
        <v>48</v>
      </c>
      <c r="K12" s="233" t="s">
        <v>49</v>
      </c>
      <c r="L12" s="126"/>
      <c r="M12" s="237"/>
      <c r="N12" s="310"/>
      <c r="O12" s="221"/>
      <c r="P12" s="221"/>
      <c r="Q12" s="221"/>
      <c r="R12" s="221"/>
      <c r="S12" s="221"/>
      <c r="T12" s="198"/>
      <c r="U12" s="195"/>
      <c r="V12" s="195"/>
      <c r="W12" s="195"/>
      <c r="X12" s="195"/>
    </row>
    <row r="13" spans="1:24" ht="26.25" customHeight="1" thickTop="1" thickBot="1" x14ac:dyDescent="0.25">
      <c r="A13" s="126"/>
      <c r="B13" s="129" t="str">
        <f>'2. Select Expenditure Items'!C11</f>
        <v>Establishment of Online Sales Platform</v>
      </c>
      <c r="C13" s="130"/>
      <c r="D13" s="131"/>
      <c r="E13" s="132"/>
      <c r="F13" s="133"/>
      <c r="G13" s="133"/>
      <c r="H13" s="134"/>
      <c r="I13" s="134"/>
      <c r="J13" s="135"/>
      <c r="K13" s="134"/>
      <c r="L13" s="126"/>
      <c r="M13" s="237"/>
      <c r="N13" s="311"/>
      <c r="O13" s="221"/>
      <c r="P13" s="221"/>
      <c r="Q13" s="221"/>
      <c r="R13" s="221"/>
      <c r="S13" s="221"/>
      <c r="T13" s="198"/>
      <c r="U13" s="195"/>
      <c r="V13" s="195"/>
      <c r="W13" s="195"/>
      <c r="X13" s="195"/>
    </row>
    <row r="14" spans="1:24" ht="39.950000000000003" customHeight="1" thickTop="1" thickBot="1" x14ac:dyDescent="0.25">
      <c r="A14" s="126"/>
      <c r="B14" s="136">
        <f>IF('2. Select Expenditure Items'!B11=TRUE,1,0)</f>
        <v>0</v>
      </c>
      <c r="C14" s="137" t="s">
        <v>50</v>
      </c>
      <c r="D14" s="195"/>
      <c r="E14" s="245"/>
      <c r="F14" s="314">
        <f>SUM(E14:E16)</f>
        <v>0</v>
      </c>
      <c r="G14" s="314" t="s">
        <v>51</v>
      </c>
      <c r="H14" s="316" t="s">
        <v>51</v>
      </c>
      <c r="I14" s="329" t="s">
        <v>51</v>
      </c>
      <c r="J14" s="316" t="s">
        <v>52</v>
      </c>
      <c r="K14" s="316"/>
      <c r="L14" s="126"/>
      <c r="M14" s="307" t="str">
        <f>IF(AND('2. Select Expenditure Items'!B11=TRUE,ISBLANK(E14),ISBLANK(E15),ISBLANK(E16)),1,"")</f>
        <v/>
      </c>
      <c r="N14" s="138"/>
      <c r="O14" s="221"/>
      <c r="P14" s="221"/>
      <c r="Q14" s="221"/>
      <c r="R14" s="221"/>
      <c r="S14" s="221"/>
      <c r="T14" s="198"/>
      <c r="U14" s="195"/>
      <c r="V14" s="195"/>
      <c r="W14" s="195"/>
      <c r="X14" s="195"/>
    </row>
    <row r="15" spans="1:24" ht="39.950000000000003" customHeight="1" thickBot="1" x14ac:dyDescent="0.25">
      <c r="A15" s="126"/>
      <c r="B15" s="246">
        <f>B14</f>
        <v>0</v>
      </c>
      <c r="C15" s="139" t="s">
        <v>53</v>
      </c>
      <c r="D15" s="195"/>
      <c r="E15" s="245"/>
      <c r="F15" s="314"/>
      <c r="G15" s="314"/>
      <c r="H15" s="316"/>
      <c r="I15" s="329"/>
      <c r="J15" s="316"/>
      <c r="K15" s="316"/>
      <c r="L15" s="126"/>
      <c r="M15" s="318"/>
      <c r="N15" s="138"/>
      <c r="O15" s="221"/>
      <c r="P15" s="221"/>
      <c r="Q15" s="221"/>
      <c r="R15" s="221"/>
      <c r="S15" s="221"/>
      <c r="T15" s="198"/>
      <c r="U15" s="195"/>
      <c r="V15" s="195"/>
      <c r="W15" s="195"/>
      <c r="X15" s="195"/>
    </row>
    <row r="16" spans="1:24" ht="39.950000000000003" customHeight="1" thickBot="1" x14ac:dyDescent="0.25">
      <c r="A16" s="126"/>
      <c r="B16" s="136">
        <f>B14</f>
        <v>0</v>
      </c>
      <c r="C16" s="137" t="s">
        <v>54</v>
      </c>
      <c r="D16" s="247"/>
      <c r="E16" s="245"/>
      <c r="F16" s="315"/>
      <c r="G16" s="315"/>
      <c r="H16" s="317"/>
      <c r="I16" s="330"/>
      <c r="J16" s="317"/>
      <c r="K16" s="317"/>
      <c r="L16" s="126"/>
      <c r="M16" s="308"/>
      <c r="N16" s="138"/>
      <c r="O16" s="221"/>
      <c r="P16" s="221"/>
      <c r="Q16" s="221"/>
      <c r="R16" s="221"/>
      <c r="S16" s="221"/>
      <c r="T16" s="198"/>
      <c r="U16" s="195"/>
      <c r="V16" s="195"/>
      <c r="W16" s="195"/>
      <c r="X16" s="195"/>
    </row>
    <row r="17" spans="1:24" ht="26.25" customHeight="1" thickTop="1" thickBot="1" x14ac:dyDescent="0.25">
      <c r="A17" s="273"/>
      <c r="B17" s="129" t="str">
        <f>'2. Select Expenditure Items'!C12</f>
        <v>Advertisement 
(related to the promotion of applicant enterprise’s 
e-commerce business)</v>
      </c>
      <c r="C17" s="130"/>
      <c r="D17" s="142"/>
      <c r="E17" s="143"/>
      <c r="F17" s="143"/>
      <c r="G17" s="144"/>
      <c r="H17" s="145"/>
      <c r="I17" s="145"/>
      <c r="J17" s="146"/>
      <c r="K17" s="142"/>
      <c r="L17" s="126"/>
      <c r="M17" s="127"/>
      <c r="N17" s="138"/>
      <c r="O17" s="221"/>
      <c r="P17" s="221"/>
      <c r="Q17" s="221"/>
      <c r="R17" s="221"/>
      <c r="S17" s="221"/>
      <c r="T17" s="198"/>
      <c r="U17" s="195"/>
      <c r="V17" s="195"/>
      <c r="W17" s="195"/>
      <c r="X17" s="195"/>
    </row>
    <row r="18" spans="1:24" ht="39.950000000000003" customHeight="1" thickTop="1" thickBot="1" x14ac:dyDescent="0.25">
      <c r="A18" s="126"/>
      <c r="B18" s="141">
        <f>IF('2. Select Expenditure Items'!B12=TRUE,1,0)</f>
        <v>0</v>
      </c>
      <c r="C18" s="137" t="s">
        <v>55</v>
      </c>
      <c r="D18" s="195"/>
      <c r="E18" s="245"/>
      <c r="F18" s="314">
        <f>SUM(E18:E22)</f>
        <v>0</v>
      </c>
      <c r="G18" s="314" t="s">
        <v>51</v>
      </c>
      <c r="H18" s="333" t="s">
        <v>56</v>
      </c>
      <c r="I18" s="328" t="s">
        <v>56</v>
      </c>
      <c r="J18" s="316" t="s">
        <v>57</v>
      </c>
      <c r="K18" s="316"/>
      <c r="L18" s="126"/>
      <c r="M18" s="307" t="str">
        <f>IF(AND('2. Select Expenditure Items'!B12=TRUE,ISBLANK(E18),ISBLANK(#REF!),ISBLANK(E19),ISBLANK(E22)),1,"")</f>
        <v/>
      </c>
      <c r="N18" s="147"/>
      <c r="O18" s="221"/>
      <c r="P18" s="221"/>
      <c r="Q18" s="221"/>
      <c r="R18" s="221"/>
      <c r="S18" s="221"/>
      <c r="T18" s="198"/>
      <c r="U18" s="195"/>
      <c r="V18" s="195"/>
      <c r="W18" s="195"/>
      <c r="X18" s="195"/>
    </row>
    <row r="19" spans="1:24" ht="39.950000000000003" customHeight="1" thickBot="1" x14ac:dyDescent="0.25">
      <c r="A19" s="126"/>
      <c r="B19" s="140">
        <f>B18</f>
        <v>0</v>
      </c>
      <c r="C19" s="139" t="s">
        <v>58</v>
      </c>
      <c r="D19" s="195"/>
      <c r="E19" s="245"/>
      <c r="F19" s="314"/>
      <c r="G19" s="314"/>
      <c r="H19" s="333"/>
      <c r="I19" s="328"/>
      <c r="J19" s="316"/>
      <c r="K19" s="316"/>
      <c r="L19" s="126"/>
      <c r="M19" s="318"/>
      <c r="N19" s="138"/>
      <c r="O19" s="221"/>
      <c r="P19" s="221"/>
      <c r="Q19" s="221"/>
      <c r="R19" s="221"/>
      <c r="S19" s="221"/>
      <c r="T19" s="198"/>
      <c r="U19" s="195"/>
      <c r="V19" s="195"/>
      <c r="W19" s="195"/>
      <c r="X19" s="195"/>
    </row>
    <row r="20" spans="1:24" ht="39.950000000000003" customHeight="1" thickBot="1" x14ac:dyDescent="0.25">
      <c r="A20" s="126"/>
      <c r="B20" s="140">
        <f>B18</f>
        <v>0</v>
      </c>
      <c r="C20" s="139" t="s">
        <v>59</v>
      </c>
      <c r="D20" s="195"/>
      <c r="E20" s="245"/>
      <c r="F20" s="314"/>
      <c r="G20" s="314"/>
      <c r="H20" s="333"/>
      <c r="I20" s="328"/>
      <c r="J20" s="316"/>
      <c r="K20" s="316"/>
      <c r="L20" s="126"/>
      <c r="M20" s="318"/>
      <c r="N20" s="138"/>
      <c r="O20" s="221"/>
      <c r="P20" s="221"/>
      <c r="Q20" s="221"/>
      <c r="R20" s="221"/>
      <c r="S20" s="221"/>
      <c r="T20" s="198"/>
      <c r="U20" s="195"/>
      <c r="V20" s="195"/>
      <c r="W20" s="195"/>
      <c r="X20" s="195"/>
    </row>
    <row r="21" spans="1:24" ht="39.950000000000003" customHeight="1" thickBot="1" x14ac:dyDescent="0.25">
      <c r="A21" s="126"/>
      <c r="B21" s="140">
        <f>B19</f>
        <v>0</v>
      </c>
      <c r="C21" s="139" t="s">
        <v>60</v>
      </c>
      <c r="D21" s="195"/>
      <c r="E21" s="245"/>
      <c r="F21" s="314"/>
      <c r="G21" s="314"/>
      <c r="H21" s="333"/>
      <c r="I21" s="328"/>
      <c r="J21" s="316"/>
      <c r="K21" s="316"/>
      <c r="L21" s="126"/>
      <c r="M21" s="318"/>
      <c r="N21" s="138"/>
      <c r="O21" s="221"/>
      <c r="P21" s="221"/>
      <c r="Q21" s="221"/>
      <c r="R21" s="221"/>
      <c r="S21" s="221"/>
      <c r="T21" s="198"/>
      <c r="U21" s="195"/>
      <c r="V21" s="195"/>
      <c r="W21" s="195"/>
      <c r="X21" s="195"/>
    </row>
    <row r="22" spans="1:24" ht="39.950000000000003" customHeight="1" thickBot="1" x14ac:dyDescent="0.25">
      <c r="A22" s="126"/>
      <c r="B22" s="136">
        <f>B18</f>
        <v>0</v>
      </c>
      <c r="C22" s="139" t="s">
        <v>61</v>
      </c>
      <c r="D22" s="247"/>
      <c r="E22" s="245"/>
      <c r="F22" s="314"/>
      <c r="G22" s="314"/>
      <c r="H22" s="333"/>
      <c r="I22" s="328"/>
      <c r="J22" s="316"/>
      <c r="K22" s="317"/>
      <c r="L22" s="126"/>
      <c r="M22" s="308"/>
      <c r="N22" s="138"/>
      <c r="O22" s="221"/>
      <c r="P22" s="221"/>
      <c r="Q22" s="221"/>
      <c r="R22" s="221"/>
      <c r="S22" s="221"/>
      <c r="T22" s="198"/>
      <c r="U22" s="195"/>
      <c r="V22" s="195"/>
      <c r="W22" s="195"/>
      <c r="X22" s="195"/>
    </row>
    <row r="23" spans="1:24" ht="26.25" customHeight="1" thickTop="1" thickBot="1" x14ac:dyDescent="0.25">
      <c r="A23" s="273"/>
      <c r="B23" s="129" t="str">
        <f>'2. Select Expenditure Items'!C13</f>
        <v>Development or Enhancement of Mobile Applications</v>
      </c>
      <c r="C23" s="130"/>
      <c r="D23" s="142"/>
      <c r="E23" s="143"/>
      <c r="F23" s="143"/>
      <c r="G23" s="144"/>
      <c r="H23" s="145"/>
      <c r="I23" s="145"/>
      <c r="J23" s="146"/>
      <c r="K23" s="142"/>
      <c r="L23" s="126"/>
      <c r="M23" s="127"/>
      <c r="N23" s="138"/>
      <c r="O23" s="221"/>
      <c r="P23" s="221"/>
      <c r="Q23" s="221"/>
      <c r="R23" s="221"/>
      <c r="S23" s="221"/>
      <c r="T23" s="198"/>
      <c r="U23" s="195"/>
      <c r="V23" s="195"/>
      <c r="W23" s="195"/>
      <c r="X23" s="195"/>
    </row>
    <row r="24" spans="1:24" ht="39.950000000000003" customHeight="1" thickTop="1" thickBot="1" x14ac:dyDescent="0.25">
      <c r="A24" s="126"/>
      <c r="B24" s="141">
        <f>IF('2. Select Expenditure Items'!B13=TRUE,1,0)</f>
        <v>0</v>
      </c>
      <c r="C24" s="137" t="s">
        <v>62</v>
      </c>
      <c r="D24" s="195"/>
      <c r="E24" s="245"/>
      <c r="F24" s="314">
        <f>SUM(E24:E25)</f>
        <v>0</v>
      </c>
      <c r="G24" s="314" t="s">
        <v>51</v>
      </c>
      <c r="H24" s="316" t="s">
        <v>51</v>
      </c>
      <c r="I24" s="329" t="s">
        <v>51</v>
      </c>
      <c r="J24" s="316" t="s">
        <v>63</v>
      </c>
      <c r="K24" s="316"/>
      <c r="L24" s="126"/>
      <c r="M24" s="307" t="str">
        <f>IF(AND('2. Select Expenditure Items'!B13=TRUE,ISBLANK(E24),ISBLANK(E25)),1,"")</f>
        <v/>
      </c>
      <c r="N24" s="138"/>
      <c r="O24" s="221"/>
      <c r="P24" s="9"/>
      <c r="Q24" s="221"/>
      <c r="R24" s="221"/>
      <c r="S24" s="221"/>
      <c r="T24" s="198"/>
      <c r="U24" s="195"/>
      <c r="V24" s="195"/>
      <c r="W24" s="195"/>
      <c r="X24" s="195"/>
    </row>
    <row r="25" spans="1:24" ht="39.950000000000003" customHeight="1" thickBot="1" x14ac:dyDescent="0.25">
      <c r="A25" s="126"/>
      <c r="B25" s="249">
        <f>B24</f>
        <v>0</v>
      </c>
      <c r="C25" s="137" t="s">
        <v>64</v>
      </c>
      <c r="D25" s="247"/>
      <c r="E25" s="248"/>
      <c r="F25" s="315"/>
      <c r="G25" s="315"/>
      <c r="H25" s="317"/>
      <c r="I25" s="330"/>
      <c r="J25" s="317"/>
      <c r="K25" s="317"/>
      <c r="L25" s="126"/>
      <c r="M25" s="308"/>
      <c r="N25" s="138"/>
      <c r="O25" s="221"/>
      <c r="P25" s="221"/>
      <c r="Q25" s="221"/>
      <c r="R25" s="221"/>
      <c r="S25" s="221"/>
      <c r="T25" s="198"/>
      <c r="U25" s="195"/>
      <c r="V25" s="195"/>
      <c r="W25" s="195"/>
      <c r="X25" s="195"/>
    </row>
    <row r="26" spans="1:24" ht="26.25" customHeight="1" thickTop="1" thickBot="1" x14ac:dyDescent="0.25">
      <c r="A26" s="273"/>
      <c r="B26" s="129" t="str">
        <f>'2. Select Expenditure Items'!C14</f>
        <v>Development or Enhancement of Company Website</v>
      </c>
      <c r="C26" s="130"/>
      <c r="D26" s="142"/>
      <c r="E26" s="143"/>
      <c r="F26" s="143"/>
      <c r="G26" s="144"/>
      <c r="H26" s="145"/>
      <c r="I26" s="256"/>
      <c r="J26" s="146"/>
      <c r="K26" s="142"/>
      <c r="L26" s="126"/>
      <c r="M26" s="127"/>
      <c r="N26" s="138"/>
      <c r="O26" s="221"/>
      <c r="P26" s="221"/>
      <c r="Q26" s="221"/>
      <c r="R26" s="221"/>
      <c r="S26" s="221"/>
      <c r="T26" s="198"/>
      <c r="U26" s="195"/>
      <c r="V26" s="195"/>
      <c r="W26" s="195"/>
      <c r="X26" s="195"/>
    </row>
    <row r="27" spans="1:24" ht="39.950000000000003" customHeight="1" thickTop="1" thickBot="1" x14ac:dyDescent="0.25">
      <c r="A27" s="126"/>
      <c r="B27" s="141">
        <f>IF('2. Select Expenditure Items'!B14=TRUE,1,0)</f>
        <v>0</v>
      </c>
      <c r="C27" s="137" t="s">
        <v>65</v>
      </c>
      <c r="D27" s="195"/>
      <c r="E27" s="245"/>
      <c r="F27" s="331">
        <f>E27+E28</f>
        <v>0</v>
      </c>
      <c r="G27" s="331" t="s">
        <v>56</v>
      </c>
      <c r="H27" s="333" t="s">
        <v>56</v>
      </c>
      <c r="I27" s="327" t="s">
        <v>56</v>
      </c>
      <c r="J27" s="316" t="s">
        <v>66</v>
      </c>
      <c r="K27" s="316"/>
      <c r="L27" s="126"/>
      <c r="M27" s="307" t="str">
        <f>IF(AND('2. Select Expenditure Items'!B14=TRUE,ISBLANK(E27),ISBLANK(E28)),1,"")</f>
        <v/>
      </c>
      <c r="N27" s="138"/>
      <c r="O27" s="221"/>
      <c r="P27" s="221"/>
      <c r="Q27" s="221"/>
      <c r="R27" s="221"/>
      <c r="S27" s="221"/>
      <c r="T27" s="198"/>
      <c r="U27" s="195"/>
      <c r="V27" s="195"/>
      <c r="W27" s="195"/>
      <c r="X27" s="195"/>
    </row>
    <row r="28" spans="1:24" ht="39.950000000000003" customHeight="1" thickBot="1" x14ac:dyDescent="0.25">
      <c r="A28" s="126"/>
      <c r="B28" s="136">
        <f>B27</f>
        <v>0</v>
      </c>
      <c r="C28" s="137" t="s">
        <v>67</v>
      </c>
      <c r="D28" s="247"/>
      <c r="E28" s="248"/>
      <c r="F28" s="332"/>
      <c r="G28" s="332"/>
      <c r="H28" s="334"/>
      <c r="I28" s="328"/>
      <c r="J28" s="317"/>
      <c r="K28" s="317"/>
      <c r="L28" s="126"/>
      <c r="M28" s="308"/>
      <c r="N28" s="138"/>
      <c r="O28" s="221"/>
      <c r="P28" s="221"/>
      <c r="Q28" s="221"/>
      <c r="R28" s="221"/>
      <c r="S28" s="221"/>
      <c r="T28" s="198"/>
      <c r="U28" s="195"/>
      <c r="V28" s="195"/>
      <c r="W28" s="195"/>
      <c r="X28" s="195"/>
    </row>
    <row r="29" spans="1:24" ht="26.25" customHeight="1" thickTop="1" thickBot="1" x14ac:dyDescent="0.25">
      <c r="A29" s="273"/>
      <c r="B29" s="129" t="str">
        <f>'2. Select Expenditure Items'!C15</f>
        <v>Other e-commerce related project measures</v>
      </c>
      <c r="C29" s="130"/>
      <c r="D29" s="142"/>
      <c r="E29" s="143"/>
      <c r="F29" s="143"/>
      <c r="G29" s="144"/>
      <c r="H29" s="145"/>
      <c r="I29" s="145"/>
      <c r="J29" s="146"/>
      <c r="K29" s="142"/>
      <c r="L29" s="126"/>
      <c r="M29" s="127"/>
      <c r="N29" s="138"/>
      <c r="O29" s="221"/>
      <c r="P29" s="221"/>
      <c r="Q29" s="221"/>
      <c r="R29" s="221"/>
      <c r="S29" s="221"/>
      <c r="T29" s="198"/>
      <c r="U29" s="195"/>
      <c r="V29" s="195"/>
      <c r="W29" s="195"/>
      <c r="X29" s="195"/>
    </row>
    <row r="30" spans="1:24" ht="39.950000000000003" customHeight="1" thickTop="1" thickBot="1" x14ac:dyDescent="0.25">
      <c r="A30" s="126"/>
      <c r="B30" s="141">
        <f>IF('2. Select Expenditure Items'!B15=TRUE,1,0)</f>
        <v>0</v>
      </c>
      <c r="C30" s="137" t="s">
        <v>68</v>
      </c>
      <c r="D30" s="195"/>
      <c r="E30" s="245"/>
      <c r="F30" s="314">
        <f>SUM(E30:E31)</f>
        <v>0</v>
      </c>
      <c r="G30" s="314" t="s">
        <v>51</v>
      </c>
      <c r="H30" s="316" t="s">
        <v>51</v>
      </c>
      <c r="I30" s="329" t="s">
        <v>51</v>
      </c>
      <c r="J30" s="316"/>
      <c r="K30" s="316"/>
      <c r="L30" s="126"/>
      <c r="M30" s="307" t="str">
        <f>IF(AND('2. Select Expenditure Items'!B15=TRUE,ISBLANK(E30),ISBLANK(E31)),1,"")</f>
        <v/>
      </c>
      <c r="N30" s="138"/>
      <c r="O30" s="221"/>
      <c r="P30" s="221"/>
      <c r="Q30" s="221"/>
      <c r="R30" s="221"/>
      <c r="S30" s="221"/>
      <c r="T30" s="198"/>
      <c r="U30" s="195"/>
      <c r="V30" s="195"/>
      <c r="W30" s="195"/>
      <c r="X30" s="195"/>
    </row>
    <row r="31" spans="1:24" ht="39.950000000000003" customHeight="1" thickBot="1" x14ac:dyDescent="0.25">
      <c r="A31" s="126"/>
      <c r="B31" s="136">
        <f>B30</f>
        <v>0</v>
      </c>
      <c r="C31" s="137" t="s">
        <v>69</v>
      </c>
      <c r="D31" s="247"/>
      <c r="E31" s="248"/>
      <c r="F31" s="315"/>
      <c r="G31" s="315"/>
      <c r="H31" s="317"/>
      <c r="I31" s="330"/>
      <c r="J31" s="317"/>
      <c r="K31" s="317"/>
      <c r="L31" s="126"/>
      <c r="M31" s="308"/>
      <c r="N31" s="138"/>
      <c r="O31" s="221"/>
      <c r="P31" s="221"/>
      <c r="Q31" s="221"/>
      <c r="R31" s="221"/>
      <c r="S31" s="221"/>
      <c r="T31" s="198"/>
      <c r="U31" s="195"/>
      <c r="V31" s="195"/>
      <c r="W31" s="195"/>
      <c r="X31" s="195"/>
    </row>
    <row r="32" spans="1:24" ht="26.25" customHeight="1" thickTop="1" thickBot="1" x14ac:dyDescent="0.25">
      <c r="A32" s="273"/>
      <c r="B32" s="129" t="str">
        <f>'2. Select Expenditure Items'!C16</f>
        <v xml:space="preserve">External audit </v>
      </c>
      <c r="C32" s="130"/>
      <c r="D32" s="142"/>
      <c r="E32" s="143"/>
      <c r="F32" s="143"/>
      <c r="G32" s="144"/>
      <c r="H32" s="145"/>
      <c r="I32" s="145"/>
      <c r="J32" s="146"/>
      <c r="K32" s="142"/>
      <c r="L32" s="126"/>
      <c r="M32" s="127"/>
      <c r="N32" s="138"/>
      <c r="O32" s="221"/>
      <c r="P32" s="221"/>
      <c r="Q32" s="221"/>
      <c r="R32" s="221"/>
      <c r="S32" s="221"/>
      <c r="T32" s="198"/>
      <c r="U32" s="195"/>
      <c r="V32" s="195"/>
      <c r="W32" s="195"/>
      <c r="X32" s="195"/>
    </row>
    <row r="33" spans="1:24" ht="72.75" thickTop="1" thickBot="1" x14ac:dyDescent="0.25">
      <c r="A33" s="126"/>
      <c r="B33" s="141">
        <f>IF('2. Select Expenditure Items'!B16=TRUE,1,0)</f>
        <v>0</v>
      </c>
      <c r="C33" s="251" t="s">
        <v>70</v>
      </c>
      <c r="D33" s="253"/>
      <c r="E33" s="245"/>
      <c r="F33" s="252">
        <f>E33</f>
        <v>0</v>
      </c>
      <c r="G33" s="252">
        <f>IF('1. Start Project Planning'!D18&gt;18,2,1)*10000</f>
        <v>10000</v>
      </c>
      <c r="H33" s="254" t="s">
        <v>71</v>
      </c>
      <c r="I33" s="255" t="str">
        <f>IF('[1]2. Select Expenditure Items'!B16=FALSE,"/",IF(#REF!&gt;0,"", IF(AND(F33&lt;=G33),"OK","Exceeds budget cap by HK$"&amp;F33-G33)))</f>
        <v>/</v>
      </c>
      <c r="J33" s="267"/>
      <c r="K33" s="250"/>
      <c r="L33" s="126"/>
      <c r="M33" s="123" t="str">
        <f>IF(AND('2. Select Expenditure Items'!B16=TRUE,ISBLANK(E33)),1,"")</f>
        <v/>
      </c>
      <c r="N33" s="138"/>
      <c r="O33" s="221"/>
      <c r="P33" s="221"/>
      <c r="Q33" s="221"/>
      <c r="R33" s="221"/>
      <c r="S33" s="221"/>
      <c r="T33" s="198"/>
      <c r="U33" s="195"/>
      <c r="V33" s="195"/>
      <c r="W33" s="195"/>
      <c r="X33" s="195"/>
    </row>
    <row r="34" spans="1:24" ht="22.5" customHeight="1" thickTop="1" thickBot="1" x14ac:dyDescent="0.25">
      <c r="A34" s="149"/>
      <c r="B34" s="29"/>
      <c r="C34" s="150"/>
      <c r="D34" s="150"/>
      <c r="E34" s="150"/>
      <c r="F34" s="151"/>
      <c r="G34" s="151"/>
      <c r="H34" s="152"/>
      <c r="I34" s="153"/>
      <c r="J34" s="154"/>
      <c r="K34" s="155"/>
      <c r="L34" s="156"/>
      <c r="M34" s="237">
        <f>SUM(M14:M33)</f>
        <v>0</v>
      </c>
      <c r="N34" s="242"/>
      <c r="O34" s="221"/>
      <c r="P34" s="221"/>
      <c r="Q34" s="221"/>
      <c r="R34" s="221"/>
      <c r="S34" s="221"/>
      <c r="T34" s="198"/>
      <c r="U34" s="195"/>
      <c r="V34" s="195"/>
      <c r="W34" s="195"/>
      <c r="X34" s="195"/>
    </row>
    <row r="35" spans="1:24" ht="22.5" customHeight="1" thickTop="1" thickBot="1" x14ac:dyDescent="0.25">
      <c r="A35" s="149"/>
      <c r="B35" s="37"/>
      <c r="C35" s="157" t="s">
        <v>72</v>
      </c>
      <c r="D35" s="158"/>
      <c r="E35" s="230" t="s">
        <v>73</v>
      </c>
      <c r="F35" s="224">
        <f>SUM(F13:F33)</f>
        <v>0</v>
      </c>
      <c r="G35" s="98"/>
      <c r="H35" s="159" t="str">
        <f>IF(F35&lt;=3200000,"","The total project cost exceeds $3.2 million HKD.")</f>
        <v/>
      </c>
      <c r="I35" s="160"/>
      <c r="J35" s="161"/>
      <c r="K35" s="162"/>
      <c r="L35" s="163"/>
      <c r="M35" s="241"/>
      <c r="N35" s="243"/>
      <c r="O35" s="221"/>
      <c r="P35" s="221"/>
      <c r="Q35" s="221"/>
      <c r="R35" s="221"/>
      <c r="S35" s="221"/>
      <c r="T35" s="198"/>
      <c r="U35" s="195"/>
      <c r="V35" s="195"/>
      <c r="W35" s="195"/>
      <c r="X35" s="195"/>
    </row>
    <row r="36" spans="1:24" ht="39" customHeight="1" thickTop="1" thickBot="1" x14ac:dyDescent="0.25">
      <c r="A36" s="164"/>
      <c r="B36" s="165"/>
      <c r="C36" s="166"/>
      <c r="D36" s="166"/>
      <c r="E36" s="166"/>
      <c r="F36" s="167"/>
      <c r="G36" s="168"/>
      <c r="H36" s="319" t="str">
        <f>IF(F35&lt;=2000000,"","❗The BUD Fund is a 1:3 matching fund, and the maximum funding for each project (including external audit fees) is HK$800,00. If the total project cost exceeds HK$3.2 million, the amount of funding will be less than 25%. Consider adjusting your budget. ")</f>
        <v/>
      </c>
      <c r="I36" s="320"/>
      <c r="J36" s="320"/>
      <c r="K36" s="321"/>
      <c r="L36" s="163"/>
      <c r="M36" s="237"/>
      <c r="N36" s="243"/>
      <c r="O36" s="221"/>
      <c r="P36" s="221"/>
      <c r="Q36" s="221"/>
      <c r="R36" s="221"/>
      <c r="S36" s="221"/>
      <c r="T36" s="198"/>
      <c r="U36" s="195"/>
      <c r="V36" s="195"/>
      <c r="W36" s="195"/>
      <c r="X36" s="195"/>
    </row>
    <row r="37" spans="1:24" ht="19.5" thickTop="1" thickBot="1" x14ac:dyDescent="0.25">
      <c r="A37" s="164"/>
      <c r="B37" s="165"/>
      <c r="C37" s="322" t="s">
        <v>74</v>
      </c>
      <c r="D37" s="323"/>
      <c r="E37" s="230" t="s">
        <v>73</v>
      </c>
      <c r="F37" s="223">
        <f>IF(F35*0.25&lt;800000,F35*0.25,800000)</f>
        <v>0</v>
      </c>
      <c r="G37" s="169"/>
      <c r="H37" s="170"/>
      <c r="I37" s="170"/>
      <c r="J37" s="171"/>
      <c r="K37" s="171"/>
      <c r="L37" s="156"/>
      <c r="M37" s="237"/>
      <c r="N37" s="244"/>
      <c r="O37" s="221"/>
      <c r="P37" s="221"/>
      <c r="Q37" s="221"/>
      <c r="R37" s="221"/>
      <c r="S37" s="221"/>
      <c r="T37" s="198"/>
      <c r="U37" s="195"/>
      <c r="V37" s="195"/>
      <c r="W37" s="195"/>
      <c r="X37" s="195"/>
    </row>
    <row r="38" spans="1:24" ht="19.5" thickTop="1" thickBot="1" x14ac:dyDescent="0.25">
      <c r="A38" s="164"/>
      <c r="B38" s="174"/>
      <c r="C38" s="335"/>
      <c r="D38" s="336"/>
      <c r="E38" s="261"/>
      <c r="F38" s="262"/>
      <c r="G38" s="263"/>
      <c r="H38" s="258"/>
      <c r="I38" s="170"/>
      <c r="J38" s="171"/>
      <c r="K38" s="171"/>
      <c r="L38" s="156"/>
      <c r="M38" s="237"/>
      <c r="N38" s="257"/>
      <c r="O38" s="221"/>
      <c r="P38" s="221"/>
      <c r="Q38" s="221"/>
      <c r="R38" s="221"/>
      <c r="S38" s="221"/>
      <c r="T38" s="128"/>
      <c r="U38" s="195"/>
      <c r="V38" s="195"/>
      <c r="W38" s="195"/>
      <c r="X38" s="195"/>
    </row>
    <row r="39" spans="1:24" ht="22.5" customHeight="1" thickTop="1" thickBot="1" x14ac:dyDescent="0.25">
      <c r="A39" s="164"/>
      <c r="B39" s="165"/>
      <c r="C39" s="259"/>
      <c r="D39" s="259"/>
      <c r="E39" s="259"/>
      <c r="F39" s="260"/>
      <c r="G39" s="260"/>
      <c r="H39" s="172"/>
      <c r="I39" s="172"/>
      <c r="J39" s="173"/>
      <c r="K39" s="173"/>
      <c r="L39" s="156"/>
      <c r="M39" s="237"/>
      <c r="N39" s="309"/>
      <c r="O39" s="221"/>
      <c r="P39" s="222"/>
      <c r="Q39" s="221"/>
      <c r="R39" s="222"/>
      <c r="S39" s="222"/>
      <c r="T39" s="128"/>
      <c r="U39" s="195"/>
      <c r="V39" s="195"/>
      <c r="W39" s="195"/>
      <c r="X39" s="195"/>
    </row>
    <row r="40" spans="1:24" ht="37.5" customHeight="1" thickTop="1" thickBot="1" x14ac:dyDescent="0.25">
      <c r="A40" s="164"/>
      <c r="B40" s="174"/>
      <c r="C40" s="324" t="s">
        <v>75</v>
      </c>
      <c r="D40" s="325"/>
      <c r="E40" s="325"/>
      <c r="F40" s="325"/>
      <c r="G40" s="325"/>
      <c r="H40" s="175"/>
      <c r="I40" s="172"/>
      <c r="J40" s="173"/>
      <c r="K40" s="173"/>
      <c r="L40" s="156"/>
      <c r="M40" s="237"/>
      <c r="N40" s="310"/>
      <c r="O40" s="221"/>
      <c r="P40" s="221"/>
      <c r="Q40" s="221"/>
      <c r="R40" s="221"/>
      <c r="S40" s="221"/>
      <c r="T40" s="128"/>
      <c r="U40" s="195"/>
      <c r="V40" s="195"/>
      <c r="W40" s="195"/>
      <c r="X40" s="195"/>
    </row>
    <row r="41" spans="1:24" ht="63" customHeight="1" thickTop="1" thickBot="1" x14ac:dyDescent="0.25">
      <c r="A41" s="164"/>
      <c r="B41" s="174"/>
      <c r="C41" s="326"/>
      <c r="D41" s="326"/>
      <c r="E41" s="326"/>
      <c r="F41" s="326"/>
      <c r="G41" s="326"/>
      <c r="H41" s="175"/>
      <c r="I41" s="172"/>
      <c r="J41" s="173"/>
      <c r="K41" s="173"/>
      <c r="L41" s="156"/>
      <c r="M41" s="237"/>
      <c r="N41" s="310"/>
      <c r="O41" s="221"/>
      <c r="P41" s="221"/>
      <c r="Q41" s="221"/>
      <c r="R41" s="221"/>
      <c r="S41" s="221"/>
      <c r="T41" s="128"/>
      <c r="U41" s="195"/>
      <c r="V41" s="195"/>
      <c r="W41" s="195"/>
      <c r="X41" s="195"/>
    </row>
    <row r="42" spans="1:24" ht="22.5" customHeight="1" thickTop="1" thickBot="1" x14ac:dyDescent="0.25">
      <c r="A42" s="164"/>
      <c r="B42" s="174"/>
      <c r="C42" s="304" t="s">
        <v>20</v>
      </c>
      <c r="D42" s="305"/>
      <c r="E42" s="176"/>
      <c r="F42" s="177"/>
      <c r="G42" s="177"/>
      <c r="H42" s="175"/>
      <c r="I42" s="172"/>
      <c r="J42" s="173"/>
      <c r="K42" s="173"/>
      <c r="L42" s="156"/>
      <c r="M42" s="237"/>
      <c r="N42" s="310"/>
      <c r="O42" s="221"/>
      <c r="P42" s="221"/>
      <c r="Q42" s="221"/>
      <c r="R42" s="221"/>
      <c r="S42" s="221"/>
      <c r="T42" s="128"/>
      <c r="U42" s="196"/>
      <c r="V42" s="195"/>
      <c r="W42" s="195"/>
      <c r="X42" s="195"/>
    </row>
    <row r="43" spans="1:24" ht="22.5" customHeight="1" thickTop="1" thickBot="1" x14ac:dyDescent="0.25">
      <c r="A43" s="164"/>
      <c r="B43" s="165"/>
      <c r="C43" s="178"/>
      <c r="D43" s="178"/>
      <c r="E43" s="178"/>
      <c r="F43" s="179"/>
      <c r="G43" s="179"/>
      <c r="H43" s="172"/>
      <c r="I43" s="172"/>
      <c r="J43" s="173"/>
      <c r="K43" s="173"/>
      <c r="L43" s="156"/>
      <c r="M43" s="237"/>
      <c r="N43" s="310"/>
      <c r="O43" s="221"/>
      <c r="P43" s="221"/>
      <c r="Q43" s="221"/>
      <c r="R43" s="221"/>
      <c r="S43" s="221"/>
      <c r="T43" s="128"/>
      <c r="U43" s="196"/>
      <c r="V43" s="195"/>
      <c r="W43" s="195"/>
      <c r="X43" s="195"/>
    </row>
    <row r="44" spans="1:24" ht="22.5" customHeight="1" thickTop="1" thickBot="1" x14ac:dyDescent="0.25">
      <c r="A44" s="164"/>
      <c r="B44" s="165"/>
      <c r="C44" s="166"/>
      <c r="D44" s="166"/>
      <c r="E44" s="166"/>
      <c r="F44" s="167"/>
      <c r="G44" s="167"/>
      <c r="H44" s="172"/>
      <c r="I44" s="172"/>
      <c r="J44" s="173"/>
      <c r="K44" s="173"/>
      <c r="L44" s="156"/>
      <c r="M44" s="237"/>
      <c r="N44" s="310"/>
      <c r="O44" s="221"/>
      <c r="P44" s="221"/>
      <c r="Q44" s="221"/>
      <c r="R44" s="221"/>
      <c r="S44" s="221"/>
      <c r="T44" s="128"/>
      <c r="U44" s="195"/>
      <c r="V44" s="195"/>
      <c r="W44" s="195"/>
      <c r="X44" s="195"/>
    </row>
    <row r="45" spans="1:24" ht="22.5" customHeight="1" thickTop="1" thickBot="1" x14ac:dyDescent="0.25">
      <c r="A45" s="180"/>
      <c r="B45" s="165"/>
      <c r="C45" s="166"/>
      <c r="D45" s="166"/>
      <c r="E45" s="166"/>
      <c r="F45" s="167"/>
      <c r="G45" s="167"/>
      <c r="H45" s="172"/>
      <c r="I45" s="172"/>
      <c r="J45" s="173"/>
      <c r="K45" s="271" t="s">
        <v>80</v>
      </c>
      <c r="L45" s="156"/>
      <c r="M45" s="237"/>
      <c r="N45" s="311"/>
      <c r="O45" s="128"/>
      <c r="P45" s="128"/>
      <c r="Q45" s="128"/>
      <c r="R45" s="128"/>
      <c r="S45" s="128"/>
      <c r="T45" s="128"/>
      <c r="U45" s="195"/>
      <c r="V45" s="195"/>
      <c r="W45" s="195"/>
      <c r="X45" s="195"/>
    </row>
    <row r="46" spans="1:24" ht="15" customHeight="1" thickTop="1" x14ac:dyDescent="0.2"/>
    <row r="47" spans="1:24" ht="15" customHeight="1" x14ac:dyDescent="0.2">
      <c r="O47" s="182" t="str">
        <f>IF(AND(ISBLANK(O48), ISBLANK(O49), ISBLANK(O50),O48=0, O49=0, O50=0, X48=1),"請填預算：","")</f>
        <v/>
      </c>
    </row>
    <row r="51" spans="9:9" ht="15" customHeight="1" x14ac:dyDescent="0.2">
      <c r="I51"/>
    </row>
  </sheetData>
  <mergeCells count="47">
    <mergeCell ref="B7:K7"/>
    <mergeCell ref="B6:K6"/>
    <mergeCell ref="K24:K25"/>
    <mergeCell ref="B10:C10"/>
    <mergeCell ref="B9:C9"/>
    <mergeCell ref="J14:J16"/>
    <mergeCell ref="K18:K22"/>
    <mergeCell ref="F24:F25"/>
    <mergeCell ref="G24:G25"/>
    <mergeCell ref="H24:H25"/>
    <mergeCell ref="I24:I25"/>
    <mergeCell ref="I14:I16"/>
    <mergeCell ref="K14:K16"/>
    <mergeCell ref="I18:I22"/>
    <mergeCell ref="H18:H22"/>
    <mergeCell ref="I27:I28"/>
    <mergeCell ref="K30:K31"/>
    <mergeCell ref="C42:D42"/>
    <mergeCell ref="J18:J22"/>
    <mergeCell ref="J24:J25"/>
    <mergeCell ref="J27:J28"/>
    <mergeCell ref="J30:J31"/>
    <mergeCell ref="F30:F31"/>
    <mergeCell ref="G30:G31"/>
    <mergeCell ref="H30:H31"/>
    <mergeCell ref="I30:I31"/>
    <mergeCell ref="F27:F28"/>
    <mergeCell ref="G27:G28"/>
    <mergeCell ref="H27:H28"/>
    <mergeCell ref="C38:D38"/>
    <mergeCell ref="K27:K28"/>
    <mergeCell ref="M24:M25"/>
    <mergeCell ref="N39:N45"/>
    <mergeCell ref="N11:N13"/>
    <mergeCell ref="B12:C12"/>
    <mergeCell ref="F14:F16"/>
    <mergeCell ref="G14:G16"/>
    <mergeCell ref="H14:H16"/>
    <mergeCell ref="M14:M16"/>
    <mergeCell ref="H36:K36"/>
    <mergeCell ref="C37:D37"/>
    <mergeCell ref="C40:G41"/>
    <mergeCell ref="M27:M28"/>
    <mergeCell ref="M18:M22"/>
    <mergeCell ref="M30:M31"/>
    <mergeCell ref="F18:F22"/>
    <mergeCell ref="G18:G22"/>
  </mergeCells>
  <phoneticPr fontId="42" type="noConversion"/>
  <conditionalFormatting sqref="E14:E16 E24:E25">
    <cfRule type="expression" dxfId="20" priority="52">
      <formula>B14=0</formula>
    </cfRule>
    <cfRule type="expression" dxfId="19" priority="54">
      <formula>B14=1</formula>
    </cfRule>
  </conditionalFormatting>
  <conditionalFormatting sqref="E18:E22">
    <cfRule type="expression" dxfId="18" priority="3">
      <formula>B18=0</formula>
    </cfRule>
    <cfRule type="expression" dxfId="17" priority="4">
      <formula>B18=1</formula>
    </cfRule>
  </conditionalFormatting>
  <conditionalFormatting sqref="E27:E28">
    <cfRule type="expression" dxfId="16" priority="36">
      <formula>B27=0</formula>
    </cfRule>
    <cfRule type="expression" dxfId="15" priority="37">
      <formula>B27=1</formula>
    </cfRule>
  </conditionalFormatting>
  <conditionalFormatting sqref="E30:E31">
    <cfRule type="expression" dxfId="14" priority="34">
      <formula>B30=0</formula>
    </cfRule>
    <cfRule type="expression" dxfId="13" priority="35">
      <formula>B30=1</formula>
    </cfRule>
  </conditionalFormatting>
  <conditionalFormatting sqref="E33">
    <cfRule type="expression" dxfId="12" priority="1">
      <formula>B33=0</formula>
    </cfRule>
    <cfRule type="expression" dxfId="11" priority="2">
      <formula>B33=1</formula>
    </cfRule>
  </conditionalFormatting>
  <conditionalFormatting sqref="I14:I16">
    <cfRule type="containsText" dxfId="10" priority="25" operator="containsText" text="超出限額">
      <formula>NOT(ISERROR(SEARCH(("超出限額"),(I14))))</formula>
    </cfRule>
  </conditionalFormatting>
  <conditionalFormatting sqref="I14:I27">
    <cfRule type="containsText" dxfId="9" priority="7" operator="containsText" text="Exceeds">
      <formula>NOT(ISERROR(SEARCH("Exceeds",I14)))</formula>
    </cfRule>
  </conditionalFormatting>
  <conditionalFormatting sqref="I27">
    <cfRule type="containsText" dxfId="8" priority="18" operator="containsText" text="超出限額">
      <formula>NOT(ISERROR(SEARCH(("超出限額"),(I27))))</formula>
    </cfRule>
  </conditionalFormatting>
  <conditionalFormatting sqref="I29:I33">
    <cfRule type="containsText" dxfId="7" priority="12" operator="containsText" text="Exceeds">
      <formula>NOT(ISERROR(SEARCH("Exceeds",I29)))</formula>
    </cfRule>
  </conditionalFormatting>
  <conditionalFormatting sqref="I18:K22">
    <cfRule type="containsText" dxfId="6" priority="8" operator="containsText" text="超出限額">
      <formula>NOT(ISERROR(SEARCH(("超出限額"),(I18))))</formula>
    </cfRule>
  </conditionalFormatting>
  <conditionalFormatting sqref="I24:K25">
    <cfRule type="containsText" dxfId="5" priority="20" operator="containsText" text="超出限額">
      <formula>NOT(ISERROR(SEARCH(("超出限額"),(I24))))</formula>
    </cfRule>
  </conditionalFormatting>
  <conditionalFormatting sqref="I30:K31">
    <cfRule type="containsText" dxfId="4" priority="15" operator="containsText" text="超出限額">
      <formula>NOT(ISERROR(SEARCH(("超出限額"),(I30))))</formula>
    </cfRule>
  </conditionalFormatting>
  <conditionalFormatting sqref="I33:K33">
    <cfRule type="containsText" dxfId="3" priority="13" operator="containsText" text="超出限額">
      <formula>NOT(ISERROR(SEARCH(("超出限額"),(I33))))</formula>
    </cfRule>
  </conditionalFormatting>
  <conditionalFormatting sqref="J14:K17">
    <cfRule type="containsText" dxfId="2" priority="23" operator="containsText" text="超出限額">
      <formula>NOT(ISERROR(SEARCH(("超出限額"),(J14))))</formula>
    </cfRule>
  </conditionalFormatting>
  <conditionalFormatting sqref="J23:K23 J32:K32">
    <cfRule type="containsText" dxfId="1" priority="69" operator="containsText" text="超出限額">
      <formula>NOT(ISERROR(SEARCH(("超出限額"),(J23))))</formula>
    </cfRule>
  </conditionalFormatting>
  <conditionalFormatting sqref="J26:K29">
    <cfRule type="containsText" dxfId="0" priority="16" operator="containsText" text="超出限額">
      <formula>NOT(ISERROR(SEARCH(("超出限額"),(J26))))</formula>
    </cfRule>
  </conditionalFormatting>
  <dataValidations count="4">
    <dataValidation type="custom" allowBlank="1" showInputMessage="1" showErrorMessage="1" errorTitle="Unselected expenditure" error="You have not selected &quot;Setting up a new business entity&quot; as an expenditure item. Please go back to the previous step and select it." sqref="E14:E16 E18:E22 E33" xr:uid="{00000000-0002-0000-0200-000000000000}">
      <formula1>$B$14=1</formula1>
    </dataValidation>
    <dataValidation type="custom" allowBlank="1" showInputMessage="1" showErrorMessage="1" errorTitle="Unselected expenditure" error="You have not selected &quot;Online sales platform/ website&quot; as an expenditure item. Please go back to the previous step and select it." sqref="E27:E28" xr:uid="{00000000-0002-0000-0200-000001000000}">
      <formula1>$B$27=1</formula1>
    </dataValidation>
    <dataValidation type="custom" allowBlank="1" showInputMessage="1" showErrorMessage="1" errorTitle="Unselected expenditure" error="You have not selected &quot;Mobile apps (for promotional purpose)&quot; as an expenditure item. Please go back to the previous step and select it." sqref="E30:E31" xr:uid="{00000000-0002-0000-0200-000002000000}">
      <formula1>$B$30=1</formula1>
    </dataValidation>
    <dataValidation type="custom" allowBlank="1" showInputMessage="1" showErrorMessage="1" errorTitle="Unselected expenditure" error="You have not selected &quot;Exhibitions/promotional events&quot; as an expenditure item. Please go back to the previous step and select it." sqref="E24:E25" xr:uid="{00000000-0002-0000-0200-000003000000}">
      <formula1>$B$24=1</formula1>
    </dataValidation>
  </dataValidations>
  <hyperlinks>
    <hyperlink ref="B9:C9" r:id="rId1" display="E-commerce Easy - Scope of Funding (Summary)" xr:uid="{00000000-0004-0000-0200-000000000000}"/>
    <hyperlink ref="C42:D42" r:id="rId2" display="E-commerce Easy - 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76</v>
      </c>
    </row>
    <row r="2" spans="1:1" x14ac:dyDescent="0.25">
      <c r="A2" s="1" t="s">
        <v>77</v>
      </c>
    </row>
    <row r="3" spans="1:1" x14ac:dyDescent="0.25">
      <c r="A3" s="1" t="s">
        <v>78</v>
      </c>
    </row>
    <row r="4" spans="1:1" x14ac:dyDescent="0.25">
      <c r="A4" s="1" t="s">
        <v>79</v>
      </c>
    </row>
  </sheetData>
  <phoneticPr fontId="4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CHANG</dc:creator>
  <cp:keywords/>
  <dc:description/>
  <cp:lastModifiedBy>Bill TSANG</cp:lastModifiedBy>
  <cp:revision/>
  <dcterms:created xsi:type="dcterms:W3CDTF">2020-12-07T19:35:56Z</dcterms:created>
  <dcterms:modified xsi:type="dcterms:W3CDTF">2025-11-27T04:31:34Z</dcterms:modified>
  <cp:category/>
  <cp:contentStatus/>
</cp:coreProperties>
</file>