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5"/>
  <workbookPr/>
  <mc:AlternateContent xmlns:mc="http://schemas.openxmlformats.org/markup-compatibility/2006">
    <mc:Choice Requires="x15">
      <x15ac:absPath xmlns:x15ac="http://schemas.microsoft.com/office/spreadsheetml/2010/11/ac" url="C:\Users\billtsang\Desktop\Website Update 03-2025\Application Tips\Budget Tools\"/>
    </mc:Choice>
  </mc:AlternateContent>
  <xr:revisionPtr revIDLastSave="0" documentId="11_C7E6C4C6B36A82BB4463C4D1F0412D57A42F9DC0" xr6:coauthVersionLast="47" xr6:coauthVersionMax="47" xr10:uidLastSave="{00000000-0000-0000-0000-000000000000}"/>
  <bookViews>
    <workbookView xWindow="0" yWindow="0" windowWidth="28800" windowHeight="12000" firstSheet="1" activeTab="1" xr2:uid="{00000000-000D-0000-FFFF-FFFF00000000}"/>
  </bookViews>
  <sheets>
    <sheet name="1. Start Project Planning" sheetId="1" r:id="rId1"/>
    <sheet name="2. Select Expenditure Items" sheetId="2" r:id="rId2"/>
    <sheet name="3. Define Budgets" sheetId="4" r:id="rId3"/>
    <sheet name="Dropdown" sheetId="13" state="hidden"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G33" i="4" s="1"/>
  <c r="B13" i="4" l="1"/>
  <c r="B14" i="4"/>
  <c r="B15" i="4" s="1"/>
  <c r="F14" i="4"/>
  <c r="M14" i="4"/>
  <c r="B17" i="4"/>
  <c r="B18" i="4"/>
  <c r="F18" i="4"/>
  <c r="M18" i="4"/>
  <c r="B23" i="4"/>
  <c r="B24" i="4"/>
  <c r="B25" i="4" s="1"/>
  <c r="F24" i="4"/>
  <c r="M24" i="4"/>
  <c r="B26" i="4"/>
  <c r="B27" i="4"/>
  <c r="B28" i="4" s="1"/>
  <c r="F27" i="4"/>
  <c r="M27" i="4"/>
  <c r="B29" i="4"/>
  <c r="B30" i="4"/>
  <c r="B31" i="4" s="1"/>
  <c r="F30" i="4"/>
  <c r="M30" i="4"/>
  <c r="B32" i="4"/>
  <c r="B33" i="4"/>
  <c r="F33" i="4"/>
  <c r="I33" i="4"/>
  <c r="M33" i="4"/>
  <c r="B16" i="4" l="1"/>
  <c r="F35" i="4"/>
  <c r="F37" i="4" s="1"/>
  <c r="B19" i="4"/>
  <c r="B21" i="4" s="1"/>
  <c r="B20" i="4"/>
  <c r="M34" i="4"/>
  <c r="B22" i="4"/>
  <c r="H36" i="4" l="1"/>
  <c r="H35" i="4"/>
  <c r="O47" i="4"/>
  <c r="B20" i="1" l="1"/>
  <c r="B11" i="1"/>
</calcChain>
</file>

<file path=xl/sharedStrings.xml><?xml version="1.0" encoding="utf-8"?>
<sst xmlns="http://schemas.openxmlformats.org/spreadsheetml/2006/main" count="102" uniqueCount="81">
  <si>
    <t>1. Start Project Planning</t>
  </si>
  <si>
    <t xml:space="preserve">Start planning a project for your application by considering which market you would like to target, your business development objective(s), and your proposed project period. Mark your ideas below. </t>
  </si>
  <si>
    <r>
      <t xml:space="preserve">Target Market </t>
    </r>
    <r>
      <rPr>
        <sz val="10"/>
        <color theme="1"/>
        <rFont val="Helvetica"/>
        <family val="2"/>
      </rPr>
      <t>(one per application only)</t>
    </r>
  </si>
  <si>
    <r>
      <t xml:space="preserve">Business Development Objective(s) </t>
    </r>
    <r>
      <rPr>
        <sz val="10"/>
        <color theme="1"/>
        <rFont val="Helvetica"/>
        <family val="2"/>
      </rPr>
      <t>(select all that apply)</t>
    </r>
  </si>
  <si>
    <t>To develop/re-design the image of the company</t>
  </si>
  <si>
    <t>To uplift the recognition of the company/products/service/brand in the target market</t>
  </si>
  <si>
    <t>To enhance competitiveness of the product in the target market</t>
  </si>
  <si>
    <t>Other objectives  (please specify):</t>
  </si>
  <si>
    <t>To establish more channels for sales</t>
  </si>
  <si>
    <t xml:space="preserve">Expected Execution Period: </t>
  </si>
  <si>
    <t>From</t>
  </si>
  <si>
    <t>months</t>
  </si>
  <si>
    <t>To</t>
  </si>
  <si>
    <t>Next &gt;</t>
  </si>
  <si>
    <t>2. Select Expenditure Items</t>
  </si>
  <si>
    <t>Information in this Budget Planning Tool is solely for reference only. All information related to the BUD Fund should be based on the latest published Guide to Application for the Mainland Programme and the FTA and IPPA Programme. The Implementer reserves the right at our sole discretion for interpretation and modification on this Budget Planning Tool without further notice.</t>
  </si>
  <si>
    <t>All project and budget planning recommendations provided by this tool are for information and reference purpose only. No warranty or guarantee is given by the Hong Kong Productivity Council as to the success of application and grant of funding. The Hong Kong Productivity Council is not responsible for any possible loss or damage whatsoever arising out of and in connection with any use or reliance of all recommendations provided by this tool.</t>
  </si>
  <si>
    <r>
      <rPr>
        <u/>
        <sz val="9"/>
        <color rgb="FF0000FF"/>
        <rFont val="Helvetica"/>
        <family val="2"/>
      </rPr>
      <t>www.bud.hkpc.org</t>
    </r>
    <r>
      <rPr>
        <sz val="9"/>
        <color theme="1"/>
        <rFont val="Helvetica"/>
        <family val="2"/>
      </rPr>
      <t xml:space="preserve"> | +852 2788 6088 | bud_sec@hkpc.org </t>
    </r>
  </si>
  <si>
    <t>(Ver: 03/2025)</t>
  </si>
  <si>
    <t xml:space="preserve">How would you like to leverage the funding to accomplish your business development objective(s)? Select the expenditure items applicable to your business ideas, and form a project.  </t>
  </si>
  <si>
    <t>More resources:</t>
  </si>
  <si>
    <t>E-commerce Easy - Scope of Funding (Summary)</t>
  </si>
  <si>
    <t>Guide to Application – E-commerce Easy Programme</t>
  </si>
  <si>
    <t>Expenditure Item</t>
  </si>
  <si>
    <t>Description</t>
  </si>
  <si>
    <t>Establishment of Online Sales Platform</t>
  </si>
  <si>
    <t>Cost for establishment of online sales platform, platform storefront design and production, online shop management fee.</t>
  </si>
  <si>
    <t>Advertisement 
(related to the promotion of applicant enterprise’s 
e-commerce business)</t>
  </si>
  <si>
    <t>Placing advertisement on commercial media, search engine optimisation/search engine marketing (SEO/SEM), engagement of ambassador/key opinion leader (KOL).</t>
  </si>
  <si>
    <t>Development or Enhancement of Mobile Applications</t>
  </si>
  <si>
    <t>Development of a new mobile application or enhancement of existing mobile applications (Apps), development / setting up of mini programme on third-party mobile application</t>
  </si>
  <si>
    <t>Development or Enhancement of Company Website</t>
  </si>
  <si>
    <t xml:space="preserve">Expenses for development of new company website or enhancement of existing company website </t>
  </si>
  <si>
    <t>Other e-commerce related project measures</t>
  </si>
  <si>
    <t>Project measure(s) related to e-commerce business of the applicant enterprise, such as multi-platform promotional videos/photos produced for promoting e-commerce business</t>
  </si>
  <si>
    <t xml:space="preserve">External audit </t>
  </si>
  <si>
    <t xml:space="preserve">External audit fee for approved project </t>
  </si>
  <si>
    <t>3. Define Budgets</t>
  </si>
  <si>
    <t xml:space="preserve">Before filling in the online application form, please feel free to collaborate with internal staff on this budgeting table, to define appropriate budgets for your project. </t>
  </si>
  <si>
    <t>1. Relevant cells in the “Budget” column are highlighted in beige colour (                 ) for you, based on the project expenditure selection in the previous step. Please fill in all the highlighted cells and do not leave any blanks – if the budget for an item is $0, enter “0”.</t>
  </si>
  <si>
    <t xml:space="preserve">2. Check the “Requirements met?” column to see if your budget is below the ceiling per expenditure category. </t>
  </si>
  <si>
    <t>項目支出</t>
  </si>
  <si>
    <t>Project Expenditure</t>
  </si>
  <si>
    <t>Expenditure Description</t>
  </si>
  <si>
    <t>Budget (HK$)</t>
  </si>
  <si>
    <t>Subtotal (HK$)</t>
  </si>
  <si>
    <t>Budget Cap (HK$)</t>
  </si>
  <si>
    <t>Max amount/ % of total project budget</t>
  </si>
  <si>
    <t>Requirements met?</t>
  </si>
  <si>
    <t>Considerations</t>
  </si>
  <si>
    <t xml:space="preserve">Applicant’s Remarks </t>
  </si>
  <si>
    <t xml:space="preserve">Establishment of Online Sales Platform </t>
  </si>
  <si>
    <t>Not applicable</t>
  </si>
  <si>
    <t>Name of the third party online platform, name or link of the online shop established, purpose and its direct relationship with developing business in the Mainland market,
etc.</t>
  </si>
  <si>
    <t>Platform Storefront Design and Production</t>
  </si>
  <si>
    <t>Management fee for the newly established online store ( for a period not exceeding six months.)</t>
  </si>
  <si>
    <t>Placing advertisement on commercial media</t>
  </si>
  <si>
    <t>Not applicable</t>
    <phoneticPr fontId="41" type="noConversion"/>
  </si>
  <si>
    <t>Advertising media, target audience advertising details, breakdowns or relevant expenses .</t>
  </si>
  <si>
    <t>Search Engine Optimisation/Search Engine Marketing (SEO/SEM)</t>
  </si>
  <si>
    <t>Engagement of ambassador/KOL</t>
  </si>
  <si>
    <t xml:space="preserve">Related management fee (for a period not exceeding six months) </t>
  </si>
  <si>
    <t>Other advertisement measure(s)</t>
  </si>
  <si>
    <t>Development of new mobile application / Enhancement of existing mobile application</t>
  </si>
  <si>
    <t>Content of the apps, promotion area, target audience, direct relationship with developing business in the Mainland market, etc.</t>
  </si>
  <si>
    <t>Development/setting up of mini programme on third-party mobile application</t>
  </si>
  <si>
    <t>Development of a new company website</t>
  </si>
  <si>
    <t>Content of website, promotion area, target audience, purpose and its direct relationship with developing business in the Mainland market, etc.</t>
  </si>
  <si>
    <t>Enhancement of existing company website</t>
  </si>
  <si>
    <t>Multi-platform promotional videos /photos produced for promoting e-commerce business</t>
  </si>
  <si>
    <t xml:space="preserve">Other project measure(s) related to e-commerce business </t>
  </si>
  <si>
    <t>External audit fee</t>
    <phoneticPr fontId="42" type="noConversion"/>
  </si>
  <si>
    <t>Maximum amount HK$10,000 per audit. 2 audits are required if the project exceeds 18 months.</t>
  </si>
  <si>
    <t xml:space="preserve">Total Project Cost: </t>
  </si>
  <si>
    <t>HK$</t>
    <phoneticPr fontId="42" type="noConversion"/>
  </si>
  <si>
    <t>Amount of Funding Sought:</t>
  </si>
  <si>
    <r>
      <t xml:space="preserve">Project Adjustment Tips: 
</t>
    </r>
    <r>
      <rPr>
        <sz val="11"/>
        <color rgb="FF000000"/>
        <rFont val="Helvetica"/>
        <family val="2"/>
      </rPr>
      <t xml:space="preserve">✅ Please avoid adding excessive workload to increase on the overall project cost. Key vetting criteria include if the project matches well the business development objectives, ad well as if the project is clear, feasible, and reasonable. 
✅ Consider removing part of the scope, and using more than one project to achieve the business development objectives. Each enterprise can receiving funding for a maximum of 70 projects. </t>
    </r>
  </si>
  <si>
    <t>請選擇</t>
  </si>
  <si>
    <t>發展品牌</t>
  </si>
  <si>
    <t>升級轉型</t>
  </si>
  <si>
    <t>拓展內銷市場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</si>
</sst>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8">
    <font>
      <sz val="11"/>
      <color theme="1"/>
      <name val="Arial"/>
    </font>
    <font>
      <sz val="11"/>
      <color theme="1"/>
      <name val="Calibri"/>
      <family val="2"/>
    </font>
    <font>
      <u/>
      <sz val="11"/>
      <color theme="10"/>
      <name val="Arial"/>
      <family val="2"/>
    </font>
    <font>
      <sz val="11"/>
      <color theme="1"/>
      <name val="Arial"/>
      <family val="2"/>
    </font>
    <font>
      <sz val="11"/>
      <color theme="1"/>
      <name val="Helvetica"/>
      <family val="2"/>
    </font>
    <font>
      <sz val="26"/>
      <color theme="1"/>
      <name val="Helvetica"/>
      <family val="2"/>
    </font>
    <font>
      <sz val="14"/>
      <color theme="1"/>
      <name val="Helvetica"/>
      <family val="2"/>
    </font>
    <font>
      <b/>
      <u/>
      <sz val="11"/>
      <color rgb="FF3D85C6"/>
      <name val="Helvetica"/>
      <family val="2"/>
    </font>
    <font>
      <b/>
      <u/>
      <sz val="13"/>
      <color rgb="FF0B5394"/>
      <name val="Helvetica"/>
      <family val="2"/>
    </font>
    <font>
      <sz val="14"/>
      <color rgb="FF000000"/>
      <name val="Helvetica"/>
      <family val="2"/>
    </font>
    <font>
      <sz val="11"/>
      <color rgb="FF0B5394"/>
      <name val="Helvetica"/>
      <family val="2"/>
    </font>
    <font>
      <b/>
      <sz val="12"/>
      <color theme="1"/>
      <name val="Helvetica"/>
      <family val="2"/>
    </font>
    <font>
      <sz val="11"/>
      <color rgb="FF1C4587"/>
      <name val="Helvetica"/>
      <family val="2"/>
    </font>
    <font>
      <b/>
      <sz val="13"/>
      <color theme="1"/>
      <name val="Helvetica"/>
      <family val="2"/>
    </font>
    <font>
      <sz val="10"/>
      <color rgb="FFCC4125"/>
      <name val="Helvetica"/>
      <family val="2"/>
    </font>
    <font>
      <sz val="12"/>
      <color rgb="FFB7B7B7"/>
      <name val="Helvetica"/>
      <family val="2"/>
    </font>
    <font>
      <sz val="11"/>
      <name val="Helvetica"/>
      <family val="2"/>
    </font>
    <font>
      <sz val="11"/>
      <color rgb="FF999999"/>
      <name val="Helvetica"/>
      <family val="2"/>
    </font>
    <font>
      <sz val="11"/>
      <color rgb="FF674EA7"/>
      <name val="Helvetica"/>
      <family val="2"/>
    </font>
    <font>
      <sz val="10"/>
      <color rgb="FF674EA7"/>
      <name val="Helvetica"/>
      <family val="2"/>
    </font>
    <font>
      <b/>
      <sz val="11"/>
      <color theme="1"/>
      <name val="Helvetica"/>
      <family val="2"/>
    </font>
    <font>
      <b/>
      <u/>
      <sz val="16"/>
      <color rgb="FF0000FF"/>
      <name val="Helvetica"/>
      <family val="2"/>
    </font>
    <font>
      <sz val="11"/>
      <color rgb="FF666666"/>
      <name val="Helvetica"/>
      <family val="2"/>
    </font>
    <font>
      <sz val="9"/>
      <color theme="1"/>
      <name val="Helvetica"/>
      <family val="2"/>
    </font>
    <font>
      <sz val="11"/>
      <color theme="0"/>
      <name val="Helvetica"/>
      <family val="2"/>
    </font>
    <font>
      <sz val="12"/>
      <color rgb="FF000000"/>
      <name val="Helvetica"/>
      <family val="2"/>
    </font>
    <font>
      <u/>
      <sz val="11"/>
      <color rgb="FF0000FF"/>
      <name val="Helvetica"/>
      <family val="2"/>
    </font>
    <font>
      <sz val="11"/>
      <color rgb="FF000000"/>
      <name val="Helvetica"/>
      <family val="2"/>
    </font>
    <font>
      <sz val="18"/>
      <color theme="1"/>
      <name val="Helvetica"/>
      <family val="2"/>
    </font>
    <font>
      <b/>
      <sz val="11"/>
      <color rgb="FF0B5394"/>
      <name val="Helvetica"/>
      <family val="2"/>
    </font>
    <font>
      <b/>
      <sz val="13"/>
      <color rgb="FF674EA7"/>
      <name val="Helvetica"/>
      <family val="2"/>
    </font>
    <font>
      <b/>
      <sz val="11"/>
      <color rgb="FFFFFFFF"/>
      <name val="Helvetica"/>
      <family val="2"/>
    </font>
    <font>
      <sz val="11"/>
      <color rgb="FFC00000"/>
      <name val="Helvetica"/>
      <family val="2"/>
    </font>
    <font>
      <sz val="11"/>
      <color rgb="FFFFFFFF"/>
      <name val="Helvetica"/>
      <family val="2"/>
    </font>
    <font>
      <sz val="11"/>
      <color rgb="FF3D85C6"/>
      <name val="Helvetica"/>
      <family val="2"/>
    </font>
    <font>
      <b/>
      <sz val="14"/>
      <color theme="1"/>
      <name val="Helvetica"/>
      <family val="2"/>
    </font>
    <font>
      <b/>
      <sz val="12"/>
      <color rgb="FFCC4125"/>
      <name val="Helvetica"/>
      <family val="2"/>
    </font>
    <font>
      <sz val="10"/>
      <color rgb="FF0B5394"/>
      <name val="Helvetica"/>
      <family val="2"/>
    </font>
    <font>
      <b/>
      <sz val="11"/>
      <color rgb="FF000000"/>
      <name val="Helvetica"/>
      <family val="2"/>
    </font>
    <font>
      <u/>
      <sz val="9"/>
      <color rgb="FF0000FF"/>
      <name val="Helvetica"/>
      <family val="2"/>
    </font>
    <font>
      <sz val="11"/>
      <color theme="3" tint="0.499984740745262"/>
      <name val="Helvetica"/>
      <family val="2"/>
    </font>
    <font>
      <sz val="12"/>
      <color rgb="FF000000"/>
      <name val="Calibri"/>
      <family val="2"/>
    </font>
    <font>
      <sz val="9"/>
      <name val="細明體"/>
      <family val="3"/>
      <charset val="136"/>
    </font>
    <font>
      <sz val="10"/>
      <color theme="1"/>
      <name val="Helvetica"/>
      <family val="2"/>
    </font>
    <font>
      <sz val="9"/>
      <color theme="0" tint="-0.499984740745262"/>
      <name val="Helvetica"/>
      <family val="2"/>
    </font>
    <font>
      <b/>
      <sz val="11"/>
      <color theme="0"/>
      <name val="Helvetica"/>
      <family val="2"/>
    </font>
    <font>
      <sz val="11"/>
      <color theme="1"/>
      <name val="Helvetica"/>
    </font>
    <font>
      <sz val="12"/>
      <color theme="1"/>
      <name val="Helvetica"/>
      <family val="2"/>
    </font>
  </fonts>
  <fills count="12">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F3F3F3"/>
        <bgColor rgb="FFF3F3F3"/>
      </patternFill>
    </fill>
    <fill>
      <patternFill patternType="solid">
        <fgColor rgb="FF434343"/>
        <bgColor rgb="FF434343"/>
      </patternFill>
    </fill>
    <fill>
      <patternFill patternType="solid">
        <fgColor rgb="FFEFEFEF"/>
        <bgColor rgb="FFEFEFEF"/>
      </patternFill>
    </fill>
    <fill>
      <patternFill patternType="solid">
        <fgColor theme="0"/>
        <bgColor rgb="FFFCE5CD"/>
      </patternFill>
    </fill>
    <fill>
      <patternFill patternType="solid">
        <fgColor theme="4" tint="0.79998168889431442"/>
        <bgColor rgb="FFFFFFFF"/>
      </patternFill>
    </fill>
    <fill>
      <patternFill patternType="solid">
        <fgColor theme="4" tint="0.79998168889431442"/>
        <bgColor indexed="64"/>
      </patternFill>
    </fill>
    <fill>
      <patternFill patternType="solid">
        <fgColor theme="4" tint="0.79998168889431442"/>
        <bgColor rgb="FFFCE5CD"/>
      </patternFill>
    </fill>
    <fill>
      <patternFill patternType="solid">
        <fgColor rgb="FFCCCCCC"/>
        <bgColor indexed="64"/>
      </patternFill>
    </fill>
  </fills>
  <borders count="104">
    <border>
      <left/>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CCCCCC"/>
      </left>
      <right style="thin">
        <color rgb="FFCCCCCC"/>
      </right>
      <top style="thin">
        <color rgb="FFCCCCCC"/>
      </top>
      <bottom style="thin">
        <color rgb="FFCCCCCC"/>
      </bottom>
      <diagonal/>
    </border>
    <border>
      <left/>
      <right style="thin">
        <color rgb="FFCCCCCC"/>
      </right>
      <top style="thin">
        <color rgb="FFCCCCCC"/>
      </top>
      <bottom style="thin">
        <color rgb="FFCCCCCC"/>
      </bottom>
      <diagonal/>
    </border>
    <border>
      <left/>
      <right/>
      <top/>
      <bottom style="thin">
        <color rgb="FFFFFFFF"/>
      </bottom>
      <diagonal/>
    </border>
    <border>
      <left style="thin">
        <color rgb="FFFFFFFF"/>
      </left>
      <right/>
      <top/>
      <bottom style="thin">
        <color rgb="FFFFFFFF"/>
      </bottom>
      <diagonal/>
    </border>
    <border>
      <left style="thin">
        <color rgb="FFFFFFFF"/>
      </left>
      <right/>
      <top/>
      <bottom/>
      <diagonal/>
    </border>
    <border>
      <left style="thin">
        <color rgb="FFFFFFFF"/>
      </left>
      <right style="thin">
        <color rgb="FFFFFFFF"/>
      </right>
      <top/>
      <bottom style="thin">
        <color rgb="FFFFFFFF"/>
      </bottom>
      <diagonal/>
    </border>
    <border>
      <left style="thick">
        <color rgb="FFFFFFFF"/>
      </left>
      <right/>
      <top/>
      <bottom style="thin">
        <color rgb="FFFFFFFF"/>
      </bottom>
      <diagonal/>
    </border>
    <border>
      <left style="thin">
        <color rgb="FFFFFFFF"/>
      </left>
      <right style="thin">
        <color rgb="FFFFFFFF"/>
      </right>
      <top style="thin">
        <color rgb="FFFFFFFF"/>
      </top>
      <bottom style="thin">
        <color rgb="FFFFFFFF"/>
      </bottom>
      <diagonal/>
    </border>
    <border>
      <left style="thick">
        <color rgb="FFFFFFFF"/>
      </left>
      <right/>
      <top style="thin">
        <color rgb="FFFFFFFF"/>
      </top>
      <bottom style="thin">
        <color rgb="FFFFFFFF"/>
      </bottom>
      <diagonal/>
    </border>
    <border>
      <left/>
      <right/>
      <top style="thin">
        <color rgb="FFFFFFFF"/>
      </top>
      <bottom/>
      <diagonal/>
    </border>
    <border>
      <left/>
      <right style="thin">
        <color rgb="FFCCCCCC"/>
      </right>
      <top style="thin">
        <color rgb="FFCCCCCC"/>
      </top>
      <bottom/>
      <diagonal/>
    </border>
    <border>
      <left style="thin">
        <color rgb="FFFFFFFF"/>
      </left>
      <right style="thin">
        <color rgb="FFFFFFFF"/>
      </right>
      <top/>
      <bottom style="thin">
        <color rgb="FF666666"/>
      </bottom>
      <diagonal/>
    </border>
    <border>
      <left/>
      <right style="thin">
        <color rgb="FFFFFFFF"/>
      </right>
      <top/>
      <bottom style="thin">
        <color rgb="FFFFFFFF"/>
      </bottom>
      <diagonal/>
    </border>
    <border>
      <left style="thick">
        <color rgb="FFFFFFFF"/>
      </left>
      <right/>
      <top style="thin">
        <color rgb="FFFFFFFF"/>
      </top>
      <bottom style="thick">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medium">
        <color rgb="FFCCCCCC"/>
      </left>
      <right style="medium">
        <color rgb="FFCCCCCC"/>
      </right>
      <top style="medium">
        <color rgb="FFCCCCCC"/>
      </top>
      <bottom style="medium">
        <color rgb="FFCCCCCC"/>
      </bottom>
      <diagonal/>
    </border>
    <border>
      <left/>
      <right style="thin">
        <color rgb="FFF3F3F3"/>
      </right>
      <top style="thin">
        <color rgb="FFF3F3F3"/>
      </top>
      <bottom style="thin">
        <color rgb="FFF3F3F3"/>
      </bottom>
      <diagonal/>
    </border>
    <border>
      <left style="thin">
        <color rgb="FFF3F3F3"/>
      </left>
      <right style="thin">
        <color rgb="FFF3F3F3"/>
      </right>
      <top style="thin">
        <color rgb="FFF3F3F3"/>
      </top>
      <bottom style="thin">
        <color rgb="FFF3F3F3"/>
      </bottom>
      <diagonal/>
    </border>
    <border>
      <left style="thin">
        <color rgb="FFFFFFFF"/>
      </left>
      <right style="thin">
        <color rgb="FFFFFFFF"/>
      </right>
      <top/>
      <bottom/>
      <diagonal/>
    </border>
    <border>
      <left/>
      <right/>
      <top/>
      <bottom style="medium">
        <color rgb="FFFFFFFF"/>
      </bottom>
      <diagonal/>
    </border>
    <border>
      <left/>
      <right style="thin">
        <color rgb="FFFFFFFF"/>
      </right>
      <top style="thin">
        <color rgb="FFFFFFFF"/>
      </top>
      <bottom/>
      <diagonal/>
    </border>
    <border>
      <left/>
      <right/>
      <top style="thick">
        <color rgb="FFFFFFFF"/>
      </top>
      <bottom style="thick">
        <color rgb="FFFFFFFF"/>
      </bottom>
      <diagonal/>
    </border>
    <border>
      <left/>
      <right/>
      <top style="thin">
        <color rgb="FFEFEFEF"/>
      </top>
      <bottom/>
      <diagonal/>
    </border>
    <border>
      <left/>
      <right/>
      <top style="medium">
        <color rgb="FF434343"/>
      </top>
      <bottom style="thin">
        <color rgb="FF073763"/>
      </bottom>
      <diagonal/>
    </border>
    <border>
      <left/>
      <right style="thin">
        <color rgb="FF434343"/>
      </right>
      <top style="medium">
        <color rgb="FF434343"/>
      </top>
      <bottom style="thin">
        <color rgb="FF434343"/>
      </bottom>
      <diagonal/>
    </border>
    <border>
      <left/>
      <right style="medium">
        <color rgb="FFFFFFFF"/>
      </right>
      <top/>
      <bottom/>
      <diagonal/>
    </border>
    <border>
      <left style="medium">
        <color rgb="FFFFFFFF"/>
      </left>
      <right/>
      <top/>
      <bottom/>
      <diagonal/>
    </border>
    <border>
      <left style="thin">
        <color rgb="FFFFFFFF"/>
      </left>
      <right style="medium">
        <color rgb="FFFFFFFF"/>
      </right>
      <top/>
      <bottom style="medium">
        <color rgb="FFFFFFFF"/>
      </bottom>
      <diagonal/>
    </border>
    <border>
      <left style="medium">
        <color rgb="FFFFFFFF"/>
      </left>
      <right/>
      <top/>
      <bottom style="medium">
        <color rgb="FFFFFFFF"/>
      </bottom>
      <diagonal/>
    </border>
    <border>
      <left style="thin">
        <color rgb="FFFFFFFF"/>
      </left>
      <right style="thin">
        <color rgb="FFFFFFFF"/>
      </right>
      <top style="medium">
        <color rgb="FFFFFFFF"/>
      </top>
      <bottom style="thin">
        <color rgb="FFFFFFFF"/>
      </bottom>
      <diagonal/>
    </border>
    <border>
      <left style="thin">
        <color rgb="FFFFFFFF"/>
      </left>
      <right style="medium">
        <color rgb="FFFFFFFF"/>
      </right>
      <top style="medium">
        <color rgb="FFFFFFFF"/>
      </top>
      <bottom style="thin">
        <color rgb="FFFFFFFF"/>
      </bottom>
      <diagonal/>
    </border>
    <border>
      <left style="thick">
        <color rgb="FFFFFFFF"/>
      </left>
      <right style="thick">
        <color rgb="FFFFFFFF"/>
      </right>
      <top style="thin">
        <color rgb="FFFFFFFF"/>
      </top>
      <bottom style="thin">
        <color rgb="FFFFFFFF"/>
      </bottom>
      <diagonal/>
    </border>
    <border>
      <left style="thick">
        <color rgb="FFFFFFFF"/>
      </left>
      <right style="thick">
        <color rgb="FFFFFFFF"/>
      </right>
      <top style="thick">
        <color rgb="FFFFFFFF"/>
      </top>
      <bottom style="thick">
        <color rgb="FFFFFFFF"/>
      </bottom>
      <diagonal/>
    </border>
    <border>
      <left style="thick">
        <color rgb="FFFFFFFF"/>
      </left>
      <right/>
      <top style="thick">
        <color rgb="FFFFFFFF"/>
      </top>
      <bottom style="thick">
        <color rgb="FFFFFFFF"/>
      </bottom>
      <diagonal/>
    </border>
    <border>
      <left style="thin">
        <color rgb="FFFFFFFF"/>
      </left>
      <right/>
      <top style="thin">
        <color rgb="FFFFFFFF"/>
      </top>
      <bottom style="medium">
        <color rgb="FFFFFFFF"/>
      </bottom>
      <diagonal/>
    </border>
    <border>
      <left/>
      <right/>
      <top style="thin">
        <color rgb="FFFFFFFF"/>
      </top>
      <bottom style="medium">
        <color rgb="FFFFFFFF"/>
      </bottom>
      <diagonal/>
    </border>
    <border>
      <left/>
      <right style="medium">
        <color rgb="FFFFFFFF"/>
      </right>
      <top style="thin">
        <color rgb="FFFFFFFF"/>
      </top>
      <bottom style="medium">
        <color rgb="FFFFFFFF"/>
      </bottom>
      <diagonal/>
    </border>
    <border>
      <left style="thick">
        <color rgb="FFFFFFFF"/>
      </left>
      <right style="thick">
        <color rgb="FFFFFFFF"/>
      </right>
      <top style="thin">
        <color rgb="FFFFFFFF"/>
      </top>
      <bottom style="thick">
        <color rgb="FFFFFFFF"/>
      </bottom>
      <diagonal/>
    </border>
    <border>
      <left style="thick">
        <color rgb="FFFFFFFF"/>
      </left>
      <right style="thick">
        <color rgb="FFFFFFFF"/>
      </right>
      <top/>
      <bottom style="thick">
        <color rgb="FFFFFFFF"/>
      </bottom>
      <diagonal/>
    </border>
    <border>
      <left style="thick">
        <color rgb="FFFFFFFF"/>
      </left>
      <right/>
      <top/>
      <bottom style="thick">
        <color rgb="FFFFFFFF"/>
      </bottom>
      <diagonal/>
    </border>
    <border>
      <left/>
      <right style="thick">
        <color rgb="FFFFFFFF"/>
      </right>
      <top style="thick">
        <color rgb="FFFFFFFF"/>
      </top>
      <bottom style="thick">
        <color rgb="FFFFFFFF"/>
      </bottom>
      <diagonal/>
    </border>
    <border>
      <left/>
      <right/>
      <top style="thin">
        <color rgb="FFFFFFFF"/>
      </top>
      <bottom style="thin">
        <color rgb="FFFFFFFF"/>
      </bottom>
      <diagonal/>
    </border>
    <border>
      <left/>
      <right/>
      <top/>
      <bottom/>
      <diagonal/>
    </border>
    <border>
      <left style="thin">
        <color theme="0" tint="-0.249977111117893"/>
      </left>
      <right style="thin">
        <color theme="0" tint="-0.249977111117893"/>
      </right>
      <top/>
      <bottom/>
      <diagonal/>
    </border>
    <border>
      <left/>
      <right style="medium">
        <color rgb="FFCCCCCC"/>
      </right>
      <top style="medium">
        <color rgb="FFCCCCCC"/>
      </top>
      <bottom style="medium">
        <color rgb="FFCCCCCC"/>
      </bottom>
      <diagonal/>
    </border>
    <border>
      <left style="thin">
        <color theme="0" tint="-0.249977111117893"/>
      </left>
      <right style="thin">
        <color theme="0" tint="-0.249977111117893"/>
      </right>
      <top style="thick">
        <color rgb="FFF3F3F3"/>
      </top>
      <bottom/>
      <diagonal/>
    </border>
    <border>
      <left style="thin">
        <color theme="0" tint="-0.249977111117893"/>
      </left>
      <right style="thin">
        <color theme="0" tint="-0.249977111117893"/>
      </right>
      <top style="thick">
        <color rgb="FFF3F3F3"/>
      </top>
      <bottom style="thick">
        <color rgb="FFF3F3F3"/>
      </bottom>
      <diagonal/>
    </border>
    <border>
      <left style="thin">
        <color theme="0" tint="-0.249977111117893"/>
      </left>
      <right style="thin">
        <color theme="0" tint="-0.249977111117893"/>
      </right>
      <top/>
      <bottom style="thick">
        <color rgb="FFF3F3F3"/>
      </bottom>
      <diagonal/>
    </border>
    <border>
      <left/>
      <right/>
      <top style="medium">
        <color rgb="FFCCCCCC"/>
      </top>
      <bottom style="medium">
        <color rgb="FFCCCCCC"/>
      </bottom>
      <diagonal/>
    </border>
    <border>
      <left style="medium">
        <color rgb="FFFFFFFF"/>
      </left>
      <right style="medium">
        <color rgb="FFFFFFFF"/>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top style="thin">
        <color theme="4" tint="0.79998168889431442"/>
      </top>
      <bottom/>
      <diagonal/>
    </border>
    <border>
      <left/>
      <right/>
      <top style="thin">
        <color theme="4" tint="0.79998168889431442"/>
      </top>
      <bottom/>
      <diagonal/>
    </border>
    <border>
      <left style="thin">
        <color rgb="FFFFFFFF"/>
      </left>
      <right/>
      <top style="medium">
        <color rgb="FFFFFFFF"/>
      </top>
      <bottom style="thin">
        <color rgb="FFFFFFFF"/>
      </bottom>
      <diagonal/>
    </border>
    <border>
      <left style="thin">
        <color theme="0"/>
      </left>
      <right style="medium">
        <color rgb="FFFFFFFF"/>
      </right>
      <top style="thin">
        <color theme="4" tint="0.79998168889431442"/>
      </top>
      <bottom style="medium">
        <color rgb="FF434343"/>
      </bottom>
      <diagonal/>
    </border>
    <border>
      <left/>
      <right style="medium">
        <color rgb="FFFFFFFF"/>
      </right>
      <top/>
      <bottom style="thin">
        <color theme="0" tint="-0.14999847407452621"/>
      </bottom>
      <diagonal/>
    </border>
    <border>
      <left style="medium">
        <color rgb="FFFFFFFF"/>
      </left>
      <right/>
      <top/>
      <bottom style="thin">
        <color theme="0" tint="-0.14999847407452621"/>
      </bottom>
      <diagonal/>
    </border>
    <border>
      <left style="medium">
        <color theme="4" tint="0.79998168889431442"/>
      </left>
      <right style="medium">
        <color theme="4" tint="0.79998168889431442"/>
      </right>
      <top style="medium">
        <color theme="4" tint="0.79998168889431442"/>
      </top>
      <bottom style="double">
        <color theme="4" tint="0.79998168889431442"/>
      </bottom>
      <diagonal/>
    </border>
    <border>
      <left style="medium">
        <color theme="4" tint="0.79998168889431442"/>
      </left>
      <right style="medium">
        <color theme="4" tint="0.79998168889431442"/>
      </right>
      <top/>
      <bottom style="double">
        <color theme="4" tint="0.79998168889431442"/>
      </bottom>
      <diagonal/>
    </border>
    <border>
      <left style="medium">
        <color theme="4" tint="0.79998168889431442"/>
      </left>
      <right style="medium">
        <color theme="4" tint="0.79998168889431442"/>
      </right>
      <top/>
      <bottom style="medium">
        <color theme="4" tint="0.79998168889431442"/>
      </bottom>
      <diagonal/>
    </border>
    <border>
      <left style="thin">
        <color theme="4" tint="0.79998168889431442"/>
      </left>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ck">
        <color rgb="FFFFFFFF"/>
      </left>
      <right style="thick">
        <color rgb="FFFFFFFF"/>
      </right>
      <top style="thin">
        <color rgb="FFFFFFFF"/>
      </top>
      <bottom/>
      <diagonal/>
    </border>
    <border>
      <left style="medium">
        <color theme="0"/>
      </left>
      <right style="medium">
        <color theme="0"/>
      </right>
      <top style="medium">
        <color theme="0"/>
      </top>
      <bottom style="medium">
        <color theme="0"/>
      </bottom>
      <diagonal/>
    </border>
    <border>
      <left/>
      <right/>
      <top style="thin">
        <color rgb="FFCCCCCC"/>
      </top>
      <bottom style="thin">
        <color rgb="FFCCCCCC"/>
      </bottom>
      <diagonal/>
    </border>
    <border>
      <left/>
      <right/>
      <top style="thin">
        <color rgb="FFCCCCCC"/>
      </top>
      <bottom/>
      <diagonal/>
    </border>
    <border>
      <left style="thin">
        <color rgb="FFCCCCCC"/>
      </left>
      <right style="thin">
        <color rgb="FFCCCCCC"/>
      </right>
      <top/>
      <bottom style="thin">
        <color rgb="FFCCCCCC"/>
      </bottom>
      <diagonal/>
    </border>
    <border>
      <left style="thin">
        <color rgb="FFFFFFFF"/>
      </left>
      <right/>
      <top style="thin">
        <color rgb="FFFFFFFF"/>
      </top>
      <bottom style="medium">
        <color theme="0"/>
      </bottom>
      <diagonal/>
    </border>
    <border>
      <left/>
      <right style="thin">
        <color rgb="FFFFFFFF"/>
      </right>
      <top style="thin">
        <color rgb="FFFFFFFF"/>
      </top>
      <bottom style="medium">
        <color theme="0"/>
      </bottom>
      <diagonal/>
    </border>
    <border>
      <left style="medium">
        <color rgb="FFCCCCCC"/>
      </left>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right style="medium">
        <color rgb="FFCCCCCC"/>
      </right>
      <top style="medium">
        <color rgb="FFCCCCCC"/>
      </top>
      <bottom/>
      <diagonal/>
    </border>
    <border>
      <left style="thin">
        <color rgb="FFFFFFFF"/>
      </left>
      <right/>
      <top style="medium">
        <color theme="0"/>
      </top>
      <bottom/>
      <diagonal/>
    </border>
    <border>
      <left/>
      <right/>
      <top style="medium">
        <color theme="0"/>
      </top>
      <bottom/>
      <diagonal/>
    </border>
    <border>
      <left/>
      <right/>
      <top/>
      <bottom style="medium">
        <color theme="0"/>
      </bottom>
      <diagonal/>
    </border>
    <border>
      <left style="thin">
        <color rgb="FFCCCCCC"/>
      </left>
      <right/>
      <top style="medium">
        <color rgb="FFCCCCCC"/>
      </top>
      <bottom style="medium">
        <color rgb="FFCCCCCC"/>
      </bottom>
      <diagonal/>
    </border>
    <border>
      <left/>
      <right/>
      <top style="thick">
        <color rgb="FFF3F3F3"/>
      </top>
      <bottom style="thick">
        <color rgb="FFF3F3F3"/>
      </bottom>
      <diagonal/>
    </border>
    <border>
      <left style="thin">
        <color theme="0" tint="-0.249977111117893"/>
      </left>
      <right/>
      <top style="thick">
        <color rgb="FFF3F3F3"/>
      </top>
      <bottom style="thick">
        <color rgb="FFF3F3F3"/>
      </bottom>
      <diagonal/>
    </border>
    <border>
      <left style="thin">
        <color rgb="FFCCCCCC"/>
      </left>
      <right/>
      <top style="medium">
        <color rgb="FFCCCCCC"/>
      </top>
      <bottom/>
      <diagonal/>
    </border>
    <border>
      <left style="thin">
        <color rgb="FFCCCCCC"/>
      </left>
      <right/>
      <top/>
      <bottom/>
      <diagonal/>
    </border>
    <border>
      <left style="thin">
        <color rgb="FFCCCCCC"/>
      </left>
      <right/>
      <top/>
      <bottom style="medium">
        <color rgb="FFCCCCCC"/>
      </bottom>
      <diagonal/>
    </border>
    <border>
      <left style="thin">
        <color theme="0" tint="-0.249977111117893"/>
      </left>
      <right/>
      <top style="thick">
        <color rgb="FFF3F3F3"/>
      </top>
      <bottom/>
      <diagonal/>
    </border>
    <border>
      <left/>
      <right/>
      <top/>
      <bottom style="thin">
        <color theme="0" tint="-0.14999847407452621"/>
      </bottom>
      <diagonal/>
    </border>
    <border>
      <left/>
      <right style="medium">
        <color rgb="FFFFFFFF"/>
      </right>
      <top style="thin">
        <color rgb="FFCCCCCC"/>
      </top>
      <bottom style="thin">
        <color theme="0" tint="-0.14999847407452621"/>
      </bottom>
      <diagonal/>
    </border>
    <border>
      <left/>
      <right style="thin">
        <color rgb="FFD9D9D9"/>
      </right>
      <top style="thin">
        <color rgb="FFEFEFEF"/>
      </top>
      <bottom style="thin">
        <color theme="0" tint="-0.14999847407452621"/>
      </bottom>
      <diagonal/>
    </border>
    <border>
      <left style="thin">
        <color rgb="FFEFEFEF"/>
      </left>
      <right style="thin">
        <color rgb="FFEFEFEF"/>
      </right>
      <top/>
      <bottom style="thin">
        <color rgb="FFEFEFEF"/>
      </bottom>
      <diagonal/>
    </border>
    <border>
      <left/>
      <right style="thick">
        <color rgb="FFFFFFFF"/>
      </right>
      <top/>
      <bottom style="thick">
        <color rgb="FFFFFFFF"/>
      </bottom>
      <diagonal/>
    </border>
    <border>
      <left style="thick">
        <color rgb="FFFFFFFF"/>
      </left>
      <right style="thick">
        <color rgb="FFFFFFFF"/>
      </right>
      <top/>
      <bottom style="medium">
        <color theme="0"/>
      </bottom>
      <diagonal/>
    </border>
    <border>
      <left style="thin">
        <color theme="0"/>
      </left>
      <right style="thin">
        <color theme="0"/>
      </right>
      <top style="thin">
        <color theme="0"/>
      </top>
      <bottom style="thin">
        <color theme="0"/>
      </bottom>
      <diagonal/>
    </border>
    <border>
      <left style="thin">
        <color rgb="FFFFFFFF"/>
      </left>
      <right/>
      <top style="thin">
        <color rgb="FFFFFFFF"/>
      </top>
      <bottom style="thin">
        <color indexed="64"/>
      </bottom>
      <diagonal/>
    </border>
    <border>
      <left/>
      <right/>
      <top style="thin">
        <color rgb="FFFFFFFF"/>
      </top>
      <bottom style="thin">
        <color indexed="64"/>
      </bottom>
      <diagonal/>
    </border>
    <border>
      <left/>
      <right style="thick">
        <color rgb="FFFFFFFF"/>
      </right>
      <top style="thin">
        <color rgb="FFFFFFFF"/>
      </top>
      <bottom style="thin">
        <color indexed="64"/>
      </bottom>
      <diagonal/>
    </border>
    <border>
      <left style="thick">
        <color rgb="FFFFFFFF"/>
      </left>
      <right/>
      <top style="thick">
        <color rgb="FFFFFFFF"/>
      </top>
      <bottom style="thin">
        <color theme="0"/>
      </bottom>
      <diagonal/>
    </border>
    <border>
      <left/>
      <right style="thin">
        <color rgb="FFFFFFFF"/>
      </right>
      <top style="thick">
        <color rgb="FFFFFFFF"/>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theme="0"/>
      </left>
      <right/>
      <top/>
      <bottom/>
      <diagonal/>
    </border>
    <border>
      <left/>
      <right style="medium">
        <color rgb="FFCCCCCC"/>
      </right>
      <top/>
      <bottom/>
      <diagonal/>
    </border>
  </borders>
  <cellStyleXfs count="2">
    <xf numFmtId="0" fontId="0" fillId="0" borderId="0"/>
    <xf numFmtId="0" fontId="2" fillId="0" borderId="0" applyNumberFormat="0" applyFill="0" applyBorder="0" applyAlignment="0" applyProtection="0"/>
  </cellStyleXfs>
  <cellXfs count="342">
    <xf numFmtId="0" fontId="0" fillId="0" borderId="0" xfId="0"/>
    <xf numFmtId="0" fontId="1" fillId="0" borderId="0" xfId="0" applyFont="1"/>
    <xf numFmtId="0" fontId="4" fillId="9" borderId="46" xfId="0" applyFont="1" applyFill="1" applyBorder="1"/>
    <xf numFmtId="0" fontId="5" fillId="9" borderId="46" xfId="0" applyFont="1" applyFill="1" applyBorder="1"/>
    <xf numFmtId="0" fontId="6" fillId="9" borderId="46" xfId="0" applyFont="1" applyFill="1" applyBorder="1" applyAlignment="1">
      <alignment horizontal="left" vertical="center"/>
    </xf>
    <xf numFmtId="0" fontId="4" fillId="9" borderId="46" xfId="0" applyFont="1" applyFill="1" applyBorder="1" applyAlignment="1">
      <alignment horizontal="center" vertical="center"/>
    </xf>
    <xf numFmtId="3" fontId="4" fillId="9" borderId="46" xfId="0" applyNumberFormat="1" applyFont="1" applyFill="1" applyBorder="1" applyAlignment="1">
      <alignment horizontal="center" vertical="center"/>
    </xf>
    <xf numFmtId="0" fontId="4" fillId="8" borderId="46" xfId="0" applyFont="1" applyFill="1" applyBorder="1" applyAlignment="1">
      <alignment vertical="center"/>
    </xf>
    <xf numFmtId="0" fontId="4" fillId="3" borderId="4" xfId="0" applyFont="1" applyFill="1" applyBorder="1" applyAlignment="1">
      <alignment vertical="center"/>
    </xf>
    <xf numFmtId="0" fontId="4" fillId="3" borderId="3" xfId="0" applyFont="1" applyFill="1" applyBorder="1" applyAlignment="1">
      <alignment vertical="center"/>
    </xf>
    <xf numFmtId="0" fontId="4" fillId="0" borderId="0" xfId="0" applyFont="1"/>
    <xf numFmtId="0" fontId="4" fillId="10" borderId="46" xfId="0" applyFont="1" applyFill="1" applyBorder="1"/>
    <xf numFmtId="0" fontId="5" fillId="10" borderId="46" xfId="0" applyFont="1" applyFill="1" applyBorder="1"/>
    <xf numFmtId="0" fontId="6" fillId="10" borderId="46" xfId="0" applyFont="1" applyFill="1" applyBorder="1" applyAlignment="1">
      <alignment horizontal="left"/>
    </xf>
    <xf numFmtId="3" fontId="4" fillId="10" borderId="46" xfId="0" applyNumberFormat="1" applyFont="1" applyFill="1" applyBorder="1" applyAlignment="1">
      <alignment horizontal="center" vertical="center"/>
    </xf>
    <xf numFmtId="0" fontId="4" fillId="10" borderId="46" xfId="0" applyFont="1" applyFill="1" applyBorder="1" applyAlignment="1">
      <alignment vertical="center"/>
    </xf>
    <xf numFmtId="0" fontId="5" fillId="10" borderId="46" xfId="0" applyFont="1" applyFill="1" applyBorder="1" applyAlignment="1">
      <alignment horizontal="left" vertical="center"/>
    </xf>
    <xf numFmtId="0" fontId="6" fillId="10" borderId="46" xfId="0" applyFont="1" applyFill="1" applyBorder="1" applyAlignment="1">
      <alignment horizontal="left" vertical="center"/>
    </xf>
    <xf numFmtId="0" fontId="4" fillId="0" borderId="0" xfId="0" applyFont="1" applyAlignment="1">
      <alignment vertical="center"/>
    </xf>
    <xf numFmtId="0" fontId="4" fillId="10" borderId="46" xfId="0" applyFont="1" applyFill="1" applyBorder="1" applyAlignment="1">
      <alignment horizontal="left" vertical="center"/>
    </xf>
    <xf numFmtId="3" fontId="7" fillId="10" borderId="46" xfId="0" applyNumberFormat="1" applyFont="1" applyFill="1" applyBorder="1" applyAlignment="1">
      <alignment vertical="center" wrapText="1"/>
    </xf>
    <xf numFmtId="0" fontId="11" fillId="10" borderId="46" xfId="0" applyFont="1" applyFill="1" applyBorder="1" applyAlignment="1">
      <alignment horizontal="left" vertical="center"/>
    </xf>
    <xf numFmtId="0" fontId="4" fillId="7" borderId="46" xfId="0" applyFont="1" applyFill="1" applyBorder="1"/>
    <xf numFmtId="0" fontId="11" fillId="7" borderId="46" xfId="0" applyFont="1" applyFill="1" applyBorder="1" applyAlignment="1">
      <alignment horizontal="left" vertical="center"/>
    </xf>
    <xf numFmtId="0" fontId="4" fillId="7" borderId="46" xfId="0" applyFont="1" applyFill="1" applyBorder="1" applyAlignment="1">
      <alignment vertical="center"/>
    </xf>
    <xf numFmtId="3" fontId="7" fillId="7" borderId="46" xfId="0" applyNumberFormat="1" applyFont="1" applyFill="1" applyBorder="1" applyAlignment="1">
      <alignment vertical="center" wrapText="1"/>
    </xf>
    <xf numFmtId="0" fontId="4" fillId="0" borderId="5" xfId="0" applyFont="1" applyBorder="1" applyAlignment="1">
      <alignment horizontal="left" vertical="center"/>
    </xf>
    <xf numFmtId="0" fontId="13" fillId="0" borderId="6" xfId="0" applyFont="1" applyBorder="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3" fontId="7" fillId="0" borderId="8" xfId="0" applyNumberFormat="1" applyFont="1" applyBorder="1" applyAlignment="1">
      <alignment vertical="center" wrapText="1"/>
    </xf>
    <xf numFmtId="0" fontId="4" fillId="2" borderId="9" xfId="0" applyFont="1" applyFill="1" applyBorder="1" applyAlignment="1">
      <alignment vertical="center"/>
    </xf>
    <xf numFmtId="0" fontId="4" fillId="0" borderId="10" xfId="0" applyFont="1" applyBorder="1" applyAlignment="1">
      <alignment horizontal="right" vertical="center"/>
    </xf>
    <xf numFmtId="0" fontId="4" fillId="0" borderId="10" xfId="0" applyFont="1" applyBorder="1" applyAlignment="1">
      <alignment vertical="center"/>
    </xf>
    <xf numFmtId="3" fontId="7" fillId="0" borderId="10" xfId="0" applyNumberFormat="1" applyFont="1" applyBorder="1" applyAlignment="1">
      <alignment vertical="center" wrapText="1"/>
    </xf>
    <xf numFmtId="0" fontId="4" fillId="2" borderId="11" xfId="0" applyFont="1" applyFill="1" applyBorder="1" applyAlignment="1">
      <alignment vertical="center"/>
    </xf>
    <xf numFmtId="0" fontId="14" fillId="2" borderId="7" xfId="0" applyFont="1" applyFill="1" applyBorder="1" applyAlignment="1">
      <alignment vertical="top"/>
    </xf>
    <xf numFmtId="0" fontId="4" fillId="0" borderId="1" xfId="0" applyFont="1" applyBorder="1" applyAlignment="1">
      <alignment vertical="center"/>
    </xf>
    <xf numFmtId="0" fontId="13" fillId="0" borderId="10" xfId="0" applyFont="1" applyBorder="1" applyAlignment="1">
      <alignment horizontal="left" vertical="center"/>
    </xf>
    <xf numFmtId="0" fontId="4" fillId="0" borderId="12" xfId="0" applyFont="1" applyBorder="1"/>
    <xf numFmtId="0" fontId="4" fillId="0" borderId="10" xfId="0" applyFont="1" applyBorder="1" applyAlignment="1">
      <alignment horizontal="center" vertical="center"/>
    </xf>
    <xf numFmtId="0" fontId="4" fillId="2" borderId="11" xfId="0" applyFont="1" applyFill="1" applyBorder="1"/>
    <xf numFmtId="0" fontId="4" fillId="0" borderId="10" xfId="0" applyFont="1" applyBorder="1" applyAlignment="1">
      <alignment horizontal="left" vertical="center"/>
    </xf>
    <xf numFmtId="0" fontId="17" fillId="0" borderId="10" xfId="0" applyFont="1" applyBorder="1" applyAlignment="1">
      <alignment vertical="center"/>
    </xf>
    <xf numFmtId="0" fontId="11" fillId="0" borderId="10" xfId="0" applyFont="1" applyBorder="1" applyAlignment="1">
      <alignment horizontal="left" vertical="center"/>
    </xf>
    <xf numFmtId="0" fontId="4" fillId="0" borderId="10" xfId="0" applyFont="1" applyBorder="1" applyAlignment="1">
      <alignment horizontal="right"/>
    </xf>
    <xf numFmtId="164" fontId="15" fillId="0" borderId="14" xfId="0" applyNumberFormat="1" applyFont="1" applyBorder="1" applyAlignment="1">
      <alignment horizontal="left"/>
    </xf>
    <xf numFmtId="0" fontId="6" fillId="0" borderId="10" xfId="0" applyFont="1" applyBorder="1" applyAlignment="1">
      <alignment horizontal="right"/>
    </xf>
    <xf numFmtId="0" fontId="4" fillId="0" borderId="10" xfId="0" applyFont="1" applyBorder="1"/>
    <xf numFmtId="0" fontId="4" fillId="0" borderId="10" xfId="0" applyFont="1" applyBorder="1" applyAlignment="1">
      <alignment horizontal="center"/>
    </xf>
    <xf numFmtId="0" fontId="4" fillId="0" borderId="10" xfId="0" applyFont="1" applyBorder="1" applyAlignment="1">
      <alignment horizontal="left"/>
    </xf>
    <xf numFmtId="3" fontId="7" fillId="0" borderId="10" xfId="0" applyNumberFormat="1" applyFont="1" applyBorder="1" applyAlignment="1">
      <alignment wrapText="1"/>
    </xf>
    <xf numFmtId="0" fontId="4" fillId="3" borderId="4" xfId="0" applyFont="1" applyFill="1" applyBorder="1"/>
    <xf numFmtId="0" fontId="4" fillId="0" borderId="0" xfId="0" applyFont="1" applyAlignment="1">
      <alignment horizontal="center" vertical="center"/>
    </xf>
    <xf numFmtId="0" fontId="19" fillId="2" borderId="7" xfId="0" applyFont="1" applyFill="1" applyBorder="1"/>
    <xf numFmtId="0" fontId="20" fillId="0" borderId="10" xfId="0" applyFont="1" applyBorder="1" applyAlignment="1">
      <alignment horizontal="left" vertical="center"/>
    </xf>
    <xf numFmtId="3" fontId="20" fillId="0" borderId="10" xfId="0" applyNumberFormat="1" applyFont="1" applyBorder="1" applyAlignment="1">
      <alignment horizontal="left" vertical="center"/>
    </xf>
    <xf numFmtId="3" fontId="4" fillId="0" borderId="10" xfId="0" applyNumberFormat="1" applyFont="1" applyBorder="1" applyAlignment="1">
      <alignment horizontal="left"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left" vertical="center"/>
    </xf>
    <xf numFmtId="3" fontId="21" fillId="0" borderId="10" xfId="1" applyNumberFormat="1" applyFont="1" applyBorder="1" applyAlignment="1">
      <alignment horizontal="right" vertical="center"/>
    </xf>
    <xf numFmtId="0" fontId="4" fillId="3" borderId="13" xfId="0" applyFont="1" applyFill="1" applyBorder="1" applyAlignment="1">
      <alignment vertical="center"/>
    </xf>
    <xf numFmtId="3" fontId="22" fillId="0" borderId="10" xfId="0" applyNumberFormat="1" applyFont="1" applyBorder="1" applyAlignment="1">
      <alignment horizontal="right" vertical="center"/>
    </xf>
    <xf numFmtId="0" fontId="4" fillId="2" borderId="16" xfId="0" applyFont="1" applyFill="1" applyBorder="1" applyAlignment="1">
      <alignment vertical="center"/>
    </xf>
    <xf numFmtId="0" fontId="4" fillId="2" borderId="46" xfId="0" applyFont="1" applyFill="1" applyBorder="1" applyAlignment="1">
      <alignment vertical="center"/>
    </xf>
    <xf numFmtId="0" fontId="23" fillId="0" borderId="17" xfId="0" applyFont="1" applyBorder="1" applyAlignment="1">
      <alignment horizontal="left" vertical="center" wrapText="1"/>
    </xf>
    <xf numFmtId="0" fontId="16" fillId="0" borderId="68" xfId="0" applyFont="1" applyBorder="1" applyAlignment="1">
      <alignment wrapText="1"/>
    </xf>
    <xf numFmtId="0" fontId="16" fillId="0" borderId="18" xfId="0" applyFont="1" applyBorder="1" applyAlignment="1">
      <alignment wrapText="1"/>
    </xf>
    <xf numFmtId="0" fontId="4" fillId="2" borderId="17" xfId="0" applyFont="1" applyFill="1" applyBorder="1" applyAlignment="1">
      <alignment vertical="center"/>
    </xf>
    <xf numFmtId="0" fontId="4" fillId="0" borderId="46" xfId="0" applyFont="1" applyBorder="1"/>
    <xf numFmtId="164" fontId="15" fillId="0" borderId="46" xfId="0" applyNumberFormat="1" applyFont="1" applyBorder="1" applyAlignment="1">
      <alignment horizontal="left"/>
    </xf>
    <xf numFmtId="0" fontId="24" fillId="0" borderId="10" xfId="0" applyFont="1" applyBorder="1" applyAlignment="1">
      <alignment horizontal="center" vertical="center"/>
    </xf>
    <xf numFmtId="0" fontId="4" fillId="9" borderId="46" xfId="0" applyFont="1" applyFill="1" applyBorder="1" applyAlignment="1">
      <alignment horizontal="left" vertical="center"/>
    </xf>
    <xf numFmtId="0" fontId="4" fillId="3" borderId="48" xfId="0" applyFont="1" applyFill="1" applyBorder="1" applyAlignment="1">
      <alignment vertical="center"/>
    </xf>
    <xf numFmtId="0" fontId="4" fillId="3" borderId="19" xfId="0" applyFont="1" applyFill="1" applyBorder="1" applyAlignment="1">
      <alignment vertical="center"/>
    </xf>
    <xf numFmtId="0" fontId="4" fillId="4" borderId="20" xfId="0" applyFont="1" applyFill="1" applyBorder="1" applyAlignment="1">
      <alignment vertical="center"/>
    </xf>
    <xf numFmtId="0" fontId="4" fillId="4" borderId="21" xfId="0" applyFont="1" applyFill="1" applyBorder="1" applyAlignment="1">
      <alignment vertical="center"/>
    </xf>
    <xf numFmtId="0" fontId="5" fillId="9" borderId="46" xfId="0" applyFont="1" applyFill="1" applyBorder="1" applyAlignment="1">
      <alignment horizontal="left" vertical="center"/>
    </xf>
    <xf numFmtId="0" fontId="10" fillId="8" borderId="46" xfId="0" applyFont="1" applyFill="1" applyBorder="1" applyAlignment="1">
      <alignment vertical="center"/>
    </xf>
    <xf numFmtId="0" fontId="10" fillId="8" borderId="46" xfId="0" applyFont="1" applyFill="1" applyBorder="1" applyAlignment="1">
      <alignment vertical="center" wrapText="1"/>
    </xf>
    <xf numFmtId="0" fontId="27" fillId="8" borderId="46" xfId="0" applyFont="1" applyFill="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22" fillId="2" borderId="5" xfId="0" applyFont="1" applyFill="1" applyBorder="1" applyAlignment="1">
      <alignment vertical="center" wrapText="1"/>
    </xf>
    <xf numFmtId="0" fontId="4" fillId="2" borderId="6" xfId="0" applyFont="1" applyFill="1" applyBorder="1" applyAlignment="1">
      <alignment vertical="center"/>
    </xf>
    <xf numFmtId="0" fontId="4" fillId="0" borderId="6" xfId="0" applyFont="1" applyBorder="1" applyAlignment="1">
      <alignment vertical="center"/>
    </xf>
    <xf numFmtId="0" fontId="4" fillId="0" borderId="1" xfId="0" applyFont="1" applyBorder="1" applyAlignment="1">
      <alignment horizontal="left" vertical="center"/>
    </xf>
    <xf numFmtId="0" fontId="4" fillId="2" borderId="2" xfId="0" applyFont="1" applyFill="1" applyBorder="1" applyAlignment="1">
      <alignment vertical="center"/>
    </xf>
    <xf numFmtId="0" fontId="4" fillId="2" borderId="10" xfId="0" applyFont="1" applyFill="1" applyBorder="1" applyAlignment="1">
      <alignment horizontal="center" vertical="center"/>
    </xf>
    <xf numFmtId="0" fontId="4" fillId="2" borderId="10" xfId="0" applyFont="1" applyFill="1" applyBorder="1" applyAlignment="1">
      <alignment horizontal="left" vertical="center"/>
    </xf>
    <xf numFmtId="0" fontId="28" fillId="8" borderId="54" xfId="0" applyFont="1" applyFill="1" applyBorder="1"/>
    <xf numFmtId="0" fontId="4" fillId="9" borderId="54" xfId="0" applyFont="1" applyFill="1" applyBorder="1"/>
    <xf numFmtId="3" fontId="4" fillId="9" borderId="54" xfId="0" applyNumberFormat="1" applyFont="1" applyFill="1" applyBorder="1"/>
    <xf numFmtId="3" fontId="4" fillId="9" borderId="54" xfId="0" applyNumberFormat="1" applyFont="1" applyFill="1" applyBorder="1" applyAlignment="1">
      <alignment horizontal="center"/>
    </xf>
    <xf numFmtId="0" fontId="27" fillId="9" borderId="54" xfId="0" applyFont="1" applyFill="1" applyBorder="1" applyAlignment="1">
      <alignment horizontal="center"/>
    </xf>
    <xf numFmtId="0" fontId="4" fillId="8" borderId="54" xfId="0" applyFont="1" applyFill="1" applyBorder="1"/>
    <xf numFmtId="0" fontId="4" fillId="3" borderId="46" xfId="0" applyFont="1" applyFill="1" applyBorder="1"/>
    <xf numFmtId="0" fontId="4" fillId="0" borderId="15" xfId="0" applyFont="1" applyBorder="1"/>
    <xf numFmtId="0" fontId="4" fillId="8" borderId="54" xfId="0" applyFont="1" applyFill="1" applyBorder="1" applyAlignment="1">
      <alignment vertical="center"/>
    </xf>
    <xf numFmtId="0" fontId="5" fillId="9" borderId="54" xfId="0" applyFont="1" applyFill="1" applyBorder="1" applyAlignment="1">
      <alignment vertical="center"/>
    </xf>
    <xf numFmtId="0" fontId="4" fillId="9" borderId="54" xfId="0" applyFont="1" applyFill="1" applyBorder="1" applyAlignment="1">
      <alignment vertical="center"/>
    </xf>
    <xf numFmtId="3" fontId="4" fillId="9" borderId="54" xfId="0" applyNumberFormat="1" applyFont="1" applyFill="1" applyBorder="1" applyAlignment="1">
      <alignment vertical="center"/>
    </xf>
    <xf numFmtId="3" fontId="4" fillId="9" borderId="54" xfId="0" applyNumberFormat="1" applyFont="1" applyFill="1" applyBorder="1" applyAlignment="1">
      <alignment horizontal="center" vertical="center"/>
    </xf>
    <xf numFmtId="0" fontId="4" fillId="9" borderId="54" xfId="0" applyFont="1" applyFill="1" applyBorder="1" applyAlignment="1">
      <alignment horizontal="center" vertical="center"/>
    </xf>
    <xf numFmtId="0" fontId="30" fillId="9" borderId="54" xfId="0" applyFont="1" applyFill="1" applyBorder="1" applyAlignment="1">
      <alignment vertical="top"/>
    </xf>
    <xf numFmtId="0" fontId="4" fillId="9" borderId="54" xfId="0" applyFont="1" applyFill="1" applyBorder="1" applyAlignment="1">
      <alignment horizontal="center"/>
    </xf>
    <xf numFmtId="0" fontId="27" fillId="8" borderId="54" xfId="0" applyFont="1" applyFill="1" applyBorder="1" applyAlignment="1">
      <alignment horizontal="left" vertical="center" wrapText="1"/>
    </xf>
    <xf numFmtId="0" fontId="27" fillId="8" borderId="54" xfId="0" applyFont="1" applyFill="1" applyBorder="1" applyAlignment="1">
      <alignment horizontal="center" vertical="center" wrapText="1"/>
    </xf>
    <xf numFmtId="0" fontId="29" fillId="8" borderId="54" xfId="0" applyFont="1" applyFill="1" applyBorder="1" applyAlignment="1">
      <alignment horizontal="left" vertical="center" wrapText="1"/>
    </xf>
    <xf numFmtId="0" fontId="9" fillId="8" borderId="54" xfId="0" applyFont="1" applyFill="1" applyBorder="1" applyAlignment="1">
      <alignment horizontal="left" vertical="center" wrapText="1"/>
    </xf>
    <xf numFmtId="0" fontId="25" fillId="8" borderId="46" xfId="0" applyFont="1" applyFill="1" applyBorder="1" applyAlignment="1">
      <alignment horizontal="left" vertical="center" wrapText="1"/>
    </xf>
    <xf numFmtId="0" fontId="4" fillId="9" borderId="0" xfId="0" applyFont="1" applyFill="1"/>
    <xf numFmtId="0" fontId="4" fillId="2" borderId="8" xfId="0" applyFont="1" applyFill="1" applyBorder="1"/>
    <xf numFmtId="0" fontId="4" fillId="0" borderId="22" xfId="0" applyFont="1" applyBorder="1" applyAlignment="1">
      <alignment horizontal="center" vertical="center"/>
    </xf>
    <xf numFmtId="0" fontId="4" fillId="0" borderId="22" xfId="0" applyFont="1" applyBorder="1" applyAlignment="1">
      <alignment horizontal="left" vertical="center"/>
    </xf>
    <xf numFmtId="0" fontId="20" fillId="0" borderId="22" xfId="0" applyFont="1" applyBorder="1" applyAlignment="1">
      <alignment horizontal="left" vertical="center"/>
    </xf>
    <xf numFmtId="3" fontId="20" fillId="0" borderId="22" xfId="0" applyNumberFormat="1" applyFont="1" applyBorder="1" applyAlignment="1">
      <alignment horizontal="left" vertical="center"/>
    </xf>
    <xf numFmtId="3" fontId="4" fillId="0" borderId="22" xfId="0" applyNumberFormat="1" applyFont="1" applyBorder="1" applyAlignment="1">
      <alignment horizontal="center" vertical="center"/>
    </xf>
    <xf numFmtId="0" fontId="4" fillId="0" borderId="7" xfId="0" applyFont="1" applyBorder="1" applyAlignment="1">
      <alignment horizontal="left" vertical="center"/>
    </xf>
    <xf numFmtId="0" fontId="4" fillId="0" borderId="58" xfId="0" applyFont="1" applyBorder="1" applyAlignment="1">
      <alignment horizontal="left" vertical="center"/>
    </xf>
    <xf numFmtId="0" fontId="4" fillId="0" borderId="53" xfId="0" applyFont="1" applyBorder="1" applyAlignment="1">
      <alignment horizontal="left" vertical="center"/>
    </xf>
    <xf numFmtId="0" fontId="4" fillId="2" borderId="5" xfId="0" applyFont="1" applyFill="1" applyBorder="1" applyAlignment="1">
      <alignment vertical="center"/>
    </xf>
    <xf numFmtId="0" fontId="4" fillId="4" borderId="50" xfId="0" applyFont="1" applyFill="1" applyBorder="1" applyAlignment="1">
      <alignment vertical="center"/>
    </xf>
    <xf numFmtId="3" fontId="31" fillId="5" borderId="27" xfId="0" applyNumberFormat="1" applyFont="1" applyFill="1" applyBorder="1" applyAlignment="1">
      <alignment horizontal="center" vertical="center" wrapText="1"/>
    </xf>
    <xf numFmtId="0" fontId="31" fillId="5" borderId="28" xfId="0" applyFont="1" applyFill="1" applyBorder="1" applyAlignment="1">
      <alignment horizontal="center" vertical="center" wrapText="1"/>
    </xf>
    <xf numFmtId="0" fontId="4" fillId="2" borderId="45" xfId="0" applyFont="1" applyFill="1" applyBorder="1" applyAlignment="1">
      <alignment vertical="center" wrapText="1"/>
    </xf>
    <xf numFmtId="0" fontId="4" fillId="4" borderId="50" xfId="0" applyFont="1" applyFill="1" applyBorder="1" applyAlignment="1">
      <alignment vertical="center" wrapText="1"/>
    </xf>
    <xf numFmtId="0" fontId="4" fillId="3" borderId="46" xfId="0" applyFont="1" applyFill="1" applyBorder="1" applyAlignment="1">
      <alignment vertical="center" wrapText="1"/>
    </xf>
    <xf numFmtId="0" fontId="6" fillId="6" borderId="0" xfId="0" applyFont="1" applyFill="1" applyAlignment="1">
      <alignment vertical="center"/>
    </xf>
    <xf numFmtId="0" fontId="6" fillId="6" borderId="0" xfId="0" applyFont="1" applyFill="1" applyAlignment="1">
      <alignment vertical="center" wrapText="1"/>
    </xf>
    <xf numFmtId="0" fontId="4" fillId="6" borderId="0" xfId="0" applyFont="1" applyFill="1" applyAlignment="1">
      <alignment vertical="center" wrapText="1"/>
    </xf>
    <xf numFmtId="0" fontId="32" fillId="6" borderId="0" xfId="0" applyFont="1" applyFill="1" applyAlignment="1">
      <alignment vertical="center" wrapText="1"/>
    </xf>
    <xf numFmtId="3" fontId="4" fillId="6" borderId="0" xfId="0" applyNumberFormat="1" applyFont="1" applyFill="1" applyAlignment="1">
      <alignment horizontal="center" vertical="center" wrapText="1"/>
    </xf>
    <xf numFmtId="0" fontId="4" fillId="6" borderId="0" xfId="0" applyFont="1" applyFill="1" applyAlignment="1">
      <alignment horizontal="center" vertical="center" wrapText="1"/>
    </xf>
    <xf numFmtId="0" fontId="4" fillId="6" borderId="46" xfId="0" applyFont="1" applyFill="1" applyBorder="1" applyAlignment="1">
      <alignment horizontal="center" vertical="center" wrapText="1"/>
    </xf>
    <xf numFmtId="0" fontId="33" fillId="0" borderId="59" xfId="0" applyFont="1" applyBorder="1" applyAlignment="1">
      <alignment vertical="center"/>
    </xf>
    <xf numFmtId="0" fontId="4" fillId="0" borderId="60" xfId="0" applyFont="1" applyBorder="1" applyAlignment="1">
      <alignment vertical="center" wrapText="1"/>
    </xf>
    <xf numFmtId="0" fontId="34" fillId="3" borderId="52" xfId="0" applyFont="1" applyFill="1" applyBorder="1" applyAlignment="1">
      <alignment vertical="center"/>
    </xf>
    <xf numFmtId="0" fontId="4" fillId="0" borderId="30" xfId="0" applyFont="1" applyBorder="1" applyAlignment="1">
      <alignment vertical="center" wrapText="1"/>
    </xf>
    <xf numFmtId="0" fontId="33" fillId="0" borderId="29" xfId="0" applyFont="1" applyBorder="1" applyAlignment="1">
      <alignment vertical="center"/>
    </xf>
    <xf numFmtId="0" fontId="33" fillId="2" borderId="59" xfId="0" applyFont="1" applyFill="1" applyBorder="1"/>
    <xf numFmtId="0" fontId="4" fillId="6" borderId="0" xfId="0" applyFont="1" applyFill="1" applyAlignment="1">
      <alignment vertical="center"/>
    </xf>
    <xf numFmtId="3" fontId="4" fillId="6" borderId="0" xfId="0" applyNumberFormat="1" applyFont="1" applyFill="1" applyAlignment="1">
      <alignment vertical="center"/>
    </xf>
    <xf numFmtId="3" fontId="4" fillId="6" borderId="0" xfId="0" applyNumberFormat="1" applyFont="1" applyFill="1" applyAlignment="1">
      <alignment horizontal="center" vertical="center"/>
    </xf>
    <xf numFmtId="0" fontId="4" fillId="6" borderId="0" xfId="0" applyFont="1" applyFill="1" applyAlignment="1">
      <alignment horizontal="center" vertical="center"/>
    </xf>
    <xf numFmtId="0" fontId="20" fillId="6" borderId="46" xfId="0" applyFont="1" applyFill="1" applyBorder="1" applyAlignment="1">
      <alignment vertical="center"/>
    </xf>
    <xf numFmtId="0" fontId="27" fillId="3" borderId="52" xfId="0" applyFont="1" applyFill="1" applyBorder="1" applyAlignment="1">
      <alignment vertical="center"/>
    </xf>
    <xf numFmtId="0" fontId="4" fillId="3" borderId="52" xfId="0" applyFont="1" applyFill="1" applyBorder="1" applyAlignment="1">
      <alignment vertical="center"/>
    </xf>
    <xf numFmtId="0" fontId="4" fillId="2" borderId="10" xfId="0" applyFont="1" applyFill="1" applyBorder="1" applyAlignment="1">
      <alignment vertical="center" wrapText="1"/>
    </xf>
    <xf numFmtId="0" fontId="4" fillId="0" borderId="8" xfId="0" applyFont="1" applyBorder="1" applyAlignment="1">
      <alignment vertical="center" wrapText="1"/>
    </xf>
    <xf numFmtId="3" fontId="4" fillId="0" borderId="8"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2" xfId="0" applyFont="1" applyBorder="1" applyAlignment="1">
      <alignment horizontal="center" vertical="center" wrapText="1"/>
    </xf>
    <xf numFmtId="0" fontId="4" fillId="2" borderId="37" xfId="0" applyFont="1" applyFill="1" applyBorder="1" applyAlignment="1">
      <alignment vertical="center" wrapText="1"/>
    </xf>
    <xf numFmtId="0" fontId="35" fillId="0" borderId="1" xfId="0" applyFont="1" applyBorder="1" applyAlignment="1">
      <alignment vertical="center" wrapText="1"/>
    </xf>
    <xf numFmtId="0" fontId="4" fillId="0" borderId="1" xfId="0" applyFont="1" applyBorder="1" applyAlignment="1">
      <alignment vertical="center" wrapText="1"/>
    </xf>
    <xf numFmtId="0" fontId="36" fillId="0" borderId="8" xfId="0" applyFont="1" applyBorder="1" applyAlignment="1">
      <alignment horizontal="left" vertical="center"/>
    </xf>
    <xf numFmtId="0" fontId="4" fillId="0" borderId="33"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4" xfId="0" applyFont="1" applyBorder="1" applyAlignment="1">
      <alignment horizontal="center" vertical="center" wrapText="1"/>
    </xf>
    <xf numFmtId="0" fontId="4" fillId="2" borderId="25" xfId="0" applyFont="1" applyFill="1" applyBorder="1" applyAlignment="1">
      <alignment vertical="center" wrapText="1"/>
    </xf>
    <xf numFmtId="0" fontId="4" fillId="2" borderId="35" xfId="0" applyFont="1" applyFill="1" applyBorder="1" applyAlignment="1">
      <alignment vertical="center" wrapText="1"/>
    </xf>
    <xf numFmtId="0" fontId="4" fillId="0" borderId="36" xfId="0" applyFont="1" applyBorder="1" applyAlignment="1">
      <alignment vertical="center"/>
    </xf>
    <xf numFmtId="0" fontId="4" fillId="0" borderId="36" xfId="0" applyFont="1" applyBorder="1" applyAlignment="1">
      <alignment vertical="center" wrapText="1"/>
    </xf>
    <xf numFmtId="3" fontId="4" fillId="0" borderId="36" xfId="0" applyNumberFormat="1" applyFont="1" applyBorder="1" applyAlignment="1">
      <alignment horizontal="center" vertical="center" wrapText="1"/>
    </xf>
    <xf numFmtId="0" fontId="4" fillId="0" borderId="18" xfId="0" applyFont="1" applyBorder="1"/>
    <xf numFmtId="3" fontId="4" fillId="0" borderId="67" xfId="0" applyNumberFormat="1"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7" xfId="0" applyFont="1" applyBorder="1" applyAlignment="1">
      <alignment vertical="center"/>
    </xf>
    <xf numFmtId="0" fontId="4" fillId="0" borderId="44" xfId="0" applyFont="1" applyBorder="1" applyAlignment="1">
      <alignment horizontal="center" vertical="center" wrapText="1"/>
    </xf>
    <xf numFmtId="0" fontId="4" fillId="9" borderId="62" xfId="0" applyFont="1" applyFill="1" applyBorder="1" applyAlignment="1">
      <alignment vertical="center" wrapText="1"/>
    </xf>
    <xf numFmtId="3" fontId="4" fillId="9" borderId="62" xfId="0" applyNumberFormat="1" applyFont="1" applyFill="1" applyBorder="1" applyAlignment="1">
      <alignment horizontal="center" vertical="center" wrapText="1"/>
    </xf>
    <xf numFmtId="0" fontId="4" fillId="0" borderId="42" xfId="0" applyFont="1" applyBorder="1" applyAlignment="1">
      <alignment vertical="center" wrapText="1"/>
    </xf>
    <xf numFmtId="3" fontId="4" fillId="0" borderId="42" xfId="0" applyNumberFormat="1" applyFont="1" applyBorder="1" applyAlignment="1">
      <alignment horizontal="center" vertical="center" wrapText="1"/>
    </xf>
    <xf numFmtId="0" fontId="4" fillId="2" borderId="41" xfId="0" applyFont="1" applyFill="1" applyBorder="1" applyAlignment="1">
      <alignment vertical="center" wrapText="1"/>
    </xf>
    <xf numFmtId="0" fontId="4" fillId="0" borderId="47" xfId="0" applyFont="1" applyBorder="1"/>
    <xf numFmtId="0" fontId="32" fillId="0" borderId="0" xfId="0" applyFont="1" applyAlignment="1">
      <alignment vertical="center" wrapText="1"/>
    </xf>
    <xf numFmtId="0" fontId="4" fillId="3" borderId="69" xfId="0" applyFont="1" applyFill="1" applyBorder="1" applyAlignment="1">
      <alignment vertical="center"/>
    </xf>
    <xf numFmtId="0" fontId="4" fillId="3" borderId="69" xfId="0" applyFont="1" applyFill="1" applyBorder="1"/>
    <xf numFmtId="0" fontId="4" fillId="3" borderId="70" xfId="0" applyFont="1" applyFill="1" applyBorder="1" applyAlignment="1">
      <alignment vertical="center"/>
    </xf>
    <xf numFmtId="0" fontId="4" fillId="3" borderId="71" xfId="0" applyFont="1" applyFill="1" applyBorder="1" applyAlignment="1">
      <alignment vertical="center"/>
    </xf>
    <xf numFmtId="0" fontId="16" fillId="0" borderId="15" xfId="0" applyFont="1" applyBorder="1" applyAlignment="1">
      <alignment wrapText="1"/>
    </xf>
    <xf numFmtId="0" fontId="4" fillId="3" borderId="74" xfId="0" applyFont="1" applyFill="1" applyBorder="1" applyAlignment="1">
      <alignment vertical="center"/>
    </xf>
    <xf numFmtId="0" fontId="22" fillId="3" borderId="74" xfId="0" applyFont="1" applyFill="1" applyBorder="1" applyAlignment="1">
      <alignment vertical="center" wrapText="1"/>
    </xf>
    <xf numFmtId="0" fontId="22" fillId="3" borderId="74" xfId="0" applyFont="1" applyFill="1" applyBorder="1" applyAlignment="1">
      <alignment vertical="center"/>
    </xf>
    <xf numFmtId="0" fontId="4" fillId="3" borderId="75" xfId="0" applyFont="1" applyFill="1" applyBorder="1" applyAlignment="1">
      <alignment vertical="center"/>
    </xf>
    <xf numFmtId="0" fontId="4" fillId="3" borderId="76" xfId="0" applyFont="1" applyFill="1" applyBorder="1" applyAlignment="1">
      <alignment vertical="center"/>
    </xf>
    <xf numFmtId="0" fontId="4" fillId="3" borderId="74" xfId="0" applyFont="1" applyFill="1" applyBorder="1"/>
    <xf numFmtId="0" fontId="4" fillId="0" borderId="46" xfId="0" applyFont="1" applyBorder="1" applyAlignment="1">
      <alignment vertical="center"/>
    </xf>
    <xf numFmtId="0" fontId="4" fillId="0" borderId="46" xfId="0" applyFont="1" applyBorder="1" applyAlignment="1">
      <alignment vertical="center" wrapText="1"/>
    </xf>
    <xf numFmtId="0" fontId="16" fillId="0" borderId="46" xfId="0" applyFont="1" applyBorder="1"/>
    <xf numFmtId="0" fontId="4" fillId="3" borderId="52" xfId="0" applyFont="1" applyFill="1" applyBorder="1"/>
    <xf numFmtId="0" fontId="4" fillId="3" borderId="52" xfId="0" applyFont="1" applyFill="1" applyBorder="1" applyAlignment="1">
      <alignment vertical="center" wrapText="1"/>
    </xf>
    <xf numFmtId="0" fontId="4" fillId="3" borderId="77" xfId="0" applyFont="1" applyFill="1" applyBorder="1"/>
    <xf numFmtId="0" fontId="4" fillId="3" borderId="75" xfId="0" applyFont="1" applyFill="1" applyBorder="1"/>
    <xf numFmtId="0" fontId="23" fillId="0" borderId="68" xfId="0" applyFont="1" applyBorder="1" applyAlignment="1">
      <alignment horizontal="left" vertical="center" wrapText="1"/>
    </xf>
    <xf numFmtId="0" fontId="4" fillId="0" borderId="45" xfId="0" applyFont="1" applyBorder="1" applyAlignment="1">
      <alignment horizontal="center" vertical="center"/>
    </xf>
    <xf numFmtId="0" fontId="4" fillId="0" borderId="2" xfId="0" applyFont="1" applyBorder="1" applyAlignment="1">
      <alignment horizontal="center" vertical="center"/>
    </xf>
    <xf numFmtId="3" fontId="22" fillId="0" borderId="24" xfId="0" applyNumberFormat="1" applyFont="1" applyBorder="1" applyAlignment="1">
      <alignment horizontal="right" vertical="center"/>
    </xf>
    <xf numFmtId="0" fontId="20" fillId="0" borderId="1" xfId="0" applyFont="1" applyBorder="1" applyAlignment="1">
      <alignment horizontal="left" vertical="center"/>
    </xf>
    <xf numFmtId="3" fontId="20"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0" borderId="68" xfId="0" applyFont="1" applyBorder="1" applyAlignment="1">
      <alignment horizontal="left" vertical="center"/>
    </xf>
    <xf numFmtId="0" fontId="20" fillId="0" borderId="68" xfId="0" applyFont="1" applyBorder="1" applyAlignment="1">
      <alignment horizontal="left" vertical="center"/>
    </xf>
    <xf numFmtId="3" fontId="20" fillId="0" borderId="68" xfId="0" applyNumberFormat="1" applyFont="1" applyBorder="1" applyAlignment="1">
      <alignment horizontal="left" vertical="center"/>
    </xf>
    <xf numFmtId="3" fontId="4" fillId="0" borderId="68" xfId="0" applyNumberFormat="1" applyFont="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3" fontId="22" fillId="0" borderId="1" xfId="0" applyNumberFormat="1" applyFont="1" applyBorder="1" applyAlignment="1">
      <alignment horizontal="right" vertical="center"/>
    </xf>
    <xf numFmtId="0" fontId="20" fillId="3" borderId="3" xfId="0" applyFont="1" applyFill="1" applyBorder="1" applyAlignment="1">
      <alignment vertical="center"/>
    </xf>
    <xf numFmtId="0" fontId="8" fillId="3" borderId="3" xfId="0" applyFont="1" applyFill="1" applyBorder="1" applyAlignment="1">
      <alignment vertical="center"/>
    </xf>
    <xf numFmtId="0" fontId="10" fillId="3" borderId="3" xfId="0" applyFont="1" applyFill="1" applyBorder="1" applyAlignment="1">
      <alignment vertical="center"/>
    </xf>
    <xf numFmtId="0" fontId="12" fillId="3" borderId="3" xfId="0" applyFont="1" applyFill="1" applyBorder="1" applyAlignment="1">
      <alignment vertical="center" wrapText="1"/>
    </xf>
    <xf numFmtId="14" fontId="10" fillId="3" borderId="3" xfId="0" applyNumberFormat="1" applyFont="1" applyFill="1" applyBorder="1" applyAlignment="1">
      <alignment vertical="center"/>
    </xf>
    <xf numFmtId="0" fontId="4" fillId="3" borderId="3" xfId="0" applyFont="1" applyFill="1" applyBorder="1"/>
    <xf numFmtId="0" fontId="4" fillId="3" borderId="3" xfId="0" applyFont="1" applyFill="1" applyBorder="1" applyAlignment="1">
      <alignment vertical="center" wrapText="1"/>
    </xf>
    <xf numFmtId="0" fontId="10" fillId="3" borderId="3" xfId="0" applyFont="1" applyFill="1" applyBorder="1" applyAlignment="1">
      <alignment vertical="center" wrapText="1"/>
    </xf>
    <xf numFmtId="3" fontId="6" fillId="0" borderId="22" xfId="0" applyNumberFormat="1" applyFont="1" applyBorder="1" applyAlignment="1">
      <alignment horizontal="right" vertical="center"/>
    </xf>
    <xf numFmtId="3" fontId="35" fillId="0" borderId="1" xfId="0" applyNumberFormat="1" applyFont="1" applyBorder="1" applyAlignment="1">
      <alignment horizontal="right" vertical="center" wrapText="1"/>
    </xf>
    <xf numFmtId="0" fontId="28" fillId="8" borderId="54" xfId="0" applyFont="1" applyFill="1" applyBorder="1" applyAlignment="1">
      <alignment vertical="center"/>
    </xf>
    <xf numFmtId="0" fontId="9" fillId="8" borderId="46" xfId="0" applyFont="1" applyFill="1" applyBorder="1" applyAlignment="1">
      <alignment horizontal="left" vertical="center" wrapText="1"/>
    </xf>
    <xf numFmtId="0" fontId="20" fillId="0" borderId="10" xfId="0" applyFont="1" applyBorder="1"/>
    <xf numFmtId="0" fontId="20" fillId="0" borderId="8" xfId="0" applyFont="1" applyBorder="1" applyAlignment="1">
      <alignment horizontal="left" vertical="center"/>
    </xf>
    <xf numFmtId="0" fontId="20" fillId="0" borderId="6" xfId="0" applyFont="1" applyBorder="1" applyAlignment="1">
      <alignment vertical="center"/>
    </xf>
    <xf numFmtId="3" fontId="6" fillId="0" borderId="1" xfId="0" applyNumberFormat="1" applyFont="1" applyBorder="1" applyAlignment="1">
      <alignment horizontal="right" vertical="center" wrapText="1"/>
    </xf>
    <xf numFmtId="0" fontId="6" fillId="8" borderId="54" xfId="0" applyFont="1" applyFill="1" applyBorder="1" applyAlignment="1">
      <alignment horizontal="left" vertical="top"/>
    </xf>
    <xf numFmtId="3" fontId="45" fillId="5" borderId="27" xfId="0" applyNumberFormat="1" applyFont="1" applyFill="1" applyBorder="1" applyAlignment="1">
      <alignment horizontal="center" vertical="center" wrapText="1"/>
    </xf>
    <xf numFmtId="0" fontId="45" fillId="5" borderId="28" xfId="0" applyFont="1" applyFill="1" applyBorder="1" applyAlignment="1">
      <alignment horizontal="center" vertical="center" wrapText="1"/>
    </xf>
    <xf numFmtId="0" fontId="4" fillId="4" borderId="82" xfId="0" applyFont="1" applyFill="1" applyBorder="1"/>
    <xf numFmtId="0" fontId="4" fillId="4" borderId="82" xfId="0" applyFont="1" applyFill="1" applyBorder="1" applyAlignment="1">
      <alignment vertical="center"/>
    </xf>
    <xf numFmtId="0" fontId="4" fillId="4" borderId="83" xfId="0" applyFont="1" applyFill="1" applyBorder="1" applyAlignment="1">
      <alignment vertical="center"/>
    </xf>
    <xf numFmtId="0" fontId="4" fillId="4" borderId="83" xfId="0" applyFont="1" applyFill="1" applyBorder="1" applyAlignment="1">
      <alignment vertical="center" wrapText="1"/>
    </xf>
    <xf numFmtId="0" fontId="4" fillId="3" borderId="81" xfId="0" applyFont="1" applyFill="1" applyBorder="1"/>
    <xf numFmtId="0" fontId="29" fillId="3" borderId="81" xfId="0" applyFont="1" applyFill="1" applyBorder="1" applyAlignment="1">
      <alignment vertical="center" wrapText="1"/>
    </xf>
    <xf numFmtId="0" fontId="4" fillId="3" borderId="81" xfId="0" applyFont="1" applyFill="1" applyBorder="1" applyAlignment="1">
      <alignment vertical="center"/>
    </xf>
    <xf numFmtId="0" fontId="4" fillId="4" borderId="87" xfId="0" applyFont="1" applyFill="1" applyBorder="1" applyAlignment="1">
      <alignment vertical="center" wrapText="1"/>
    </xf>
    <xf numFmtId="0" fontId="34" fillId="3" borderId="81" xfId="0" applyFont="1" applyFill="1" applyBorder="1" applyAlignment="1">
      <alignment vertical="center"/>
    </xf>
    <xf numFmtId="0" fontId="10" fillId="3" borderId="81" xfId="0" applyFont="1" applyFill="1" applyBorder="1" applyAlignment="1">
      <alignment vertical="center" wrapText="1"/>
    </xf>
    <xf numFmtId="0" fontId="10" fillId="3" borderId="81" xfId="0" applyFont="1" applyFill="1" applyBorder="1" applyAlignment="1">
      <alignment horizontal="left" wrapText="1"/>
    </xf>
    <xf numFmtId="3" fontId="4" fillId="0" borderId="46" xfId="0" applyNumberFormat="1" applyFont="1" applyBorder="1" applyAlignment="1">
      <alignment horizontal="center" vertical="center" wrapText="1"/>
    </xf>
    <xf numFmtId="0" fontId="33" fillId="0" borderId="46" xfId="0" applyFont="1" applyBorder="1" applyAlignment="1">
      <alignment vertical="center"/>
    </xf>
    <xf numFmtId="0" fontId="4" fillId="0" borderId="88" xfId="0" applyFont="1" applyBorder="1" applyAlignment="1">
      <alignment vertical="center" wrapText="1"/>
    </xf>
    <xf numFmtId="3" fontId="4" fillId="0" borderId="88" xfId="0" applyNumberFormat="1" applyFont="1" applyBorder="1" applyAlignment="1">
      <alignment horizontal="center" vertical="center" wrapText="1"/>
    </xf>
    <xf numFmtId="0" fontId="33" fillId="0" borderId="89" xfId="0" applyFont="1" applyBorder="1" applyAlignment="1">
      <alignment vertical="center"/>
    </xf>
    <xf numFmtId="0" fontId="4" fillId="0" borderId="88" xfId="0" applyFont="1" applyBorder="1" applyAlignment="1">
      <alignment horizontal="center" vertical="center" wrapText="1"/>
    </xf>
    <xf numFmtId="0" fontId="4" fillId="0" borderId="60" xfId="0" applyFont="1" applyBorder="1" applyAlignment="1">
      <alignment vertical="center"/>
    </xf>
    <xf numFmtId="3" fontId="4" fillId="0" borderId="88" xfId="0" applyNumberFormat="1" applyFont="1" applyBorder="1" applyAlignment="1">
      <alignment horizontal="center" vertical="center"/>
    </xf>
    <xf numFmtId="0" fontId="4" fillId="0" borderId="88" xfId="0" applyFont="1" applyBorder="1"/>
    <xf numFmtId="0" fontId="4" fillId="0" borderId="88" xfId="0" applyFont="1" applyBorder="1" applyAlignment="1">
      <alignment horizontal="center" wrapText="1"/>
    </xf>
    <xf numFmtId="0" fontId="20" fillId="0" borderId="90" xfId="0" applyFont="1" applyBorder="1" applyAlignment="1">
      <alignment horizontal="center" vertical="center" wrapText="1"/>
    </xf>
    <xf numFmtId="0" fontId="4" fillId="6" borderId="91" xfId="0" applyFont="1" applyFill="1" applyBorder="1" applyAlignment="1">
      <alignment horizontal="center" vertical="center"/>
    </xf>
    <xf numFmtId="0" fontId="10" fillId="3" borderId="84" xfId="0" applyFont="1" applyFill="1" applyBorder="1" applyAlignment="1">
      <alignment horizontal="left" wrapText="1"/>
    </xf>
    <xf numFmtId="0" fontId="4" fillId="0" borderId="92" xfId="0" applyFont="1" applyBorder="1" applyAlignment="1">
      <alignment horizontal="center" vertical="center" wrapText="1"/>
    </xf>
    <xf numFmtId="0" fontId="4" fillId="0" borderId="93" xfId="0" applyFont="1" applyBorder="1" applyAlignment="1">
      <alignment vertical="center" wrapText="1"/>
    </xf>
    <xf numFmtId="3" fontId="4" fillId="0" borderId="93" xfId="0" applyNumberFormat="1" applyFont="1" applyBorder="1" applyAlignment="1">
      <alignment horizontal="center" vertical="center" wrapText="1"/>
    </xf>
    <xf numFmtId="3" fontId="6" fillId="0" borderId="94" xfId="0" applyNumberFormat="1" applyFont="1" applyBorder="1" applyAlignment="1">
      <alignment horizontal="right" vertical="center" wrapText="1"/>
    </xf>
    <xf numFmtId="3" fontId="6" fillId="0" borderId="94" xfId="0" applyNumberFormat="1" applyFont="1" applyBorder="1" applyAlignment="1">
      <alignment horizontal="right" vertical="center"/>
    </xf>
    <xf numFmtId="3" fontId="4" fillId="0" borderId="94" xfId="0" applyNumberFormat="1" applyFont="1" applyBorder="1" applyAlignment="1">
      <alignment horizontal="center" vertical="center" wrapText="1"/>
    </xf>
    <xf numFmtId="0" fontId="31" fillId="5" borderId="27" xfId="0" applyFont="1" applyFill="1" applyBorder="1" applyAlignment="1">
      <alignment horizontal="center" vertical="center" wrapText="1"/>
    </xf>
    <xf numFmtId="0" fontId="4" fillId="0" borderId="45" xfId="0" applyFont="1" applyBorder="1" applyAlignment="1">
      <alignment horizontal="left" vertical="center"/>
    </xf>
    <xf numFmtId="0" fontId="4" fillId="0" borderId="17" xfId="0" applyFont="1" applyBorder="1" applyAlignment="1">
      <alignment vertical="center"/>
    </xf>
    <xf numFmtId="0" fontId="46" fillId="0" borderId="88" xfId="0" applyFont="1" applyBorder="1" applyAlignment="1">
      <alignment horizontal="center" vertical="center" wrapText="1"/>
    </xf>
    <xf numFmtId="0" fontId="47" fillId="0" borderId="17" xfId="0" applyFont="1" applyBorder="1" applyAlignment="1">
      <alignment vertical="center" wrapText="1"/>
    </xf>
    <xf numFmtId="0" fontId="47" fillId="0" borderId="6" xfId="0" applyFont="1" applyBorder="1" applyAlignment="1">
      <alignment vertical="center" wrapText="1"/>
    </xf>
    <xf numFmtId="0" fontId="47" fillId="0" borderId="17" xfId="0" applyFont="1" applyBorder="1" applyAlignment="1">
      <alignment vertical="center"/>
    </xf>
    <xf numFmtId="0" fontId="23" fillId="0" borderId="37" xfId="0" applyFont="1" applyBorder="1" applyAlignment="1">
      <alignment horizontal="right" wrapText="1"/>
    </xf>
    <xf numFmtId="0" fontId="31" fillId="2" borderId="45" xfId="0" applyFont="1" applyFill="1" applyBorder="1" applyAlignment="1">
      <alignment horizontal="center" vertical="center" wrapText="1"/>
    </xf>
    <xf numFmtId="0" fontId="4" fillId="2" borderId="45" xfId="0" applyFont="1" applyFill="1" applyBorder="1" applyAlignment="1">
      <alignment vertical="center"/>
    </xf>
    <xf numFmtId="0" fontId="6" fillId="8" borderId="46" xfId="0" applyFont="1" applyFill="1" applyBorder="1" applyAlignment="1">
      <alignment horizontal="left" vertical="center" wrapText="1"/>
    </xf>
    <xf numFmtId="0" fontId="3" fillId="0" borderId="0" xfId="0" applyFont="1" applyAlignment="1">
      <alignment horizontal="left" vertical="center" wrapText="1"/>
    </xf>
    <xf numFmtId="0" fontId="23" fillId="0" borderId="72" xfId="0" applyFont="1" applyBorder="1" applyAlignment="1">
      <alignment horizontal="left" vertical="center" wrapText="1"/>
    </xf>
    <xf numFmtId="0" fontId="16" fillId="0" borderId="80" xfId="0" applyFont="1" applyBorder="1" applyAlignment="1">
      <alignment wrapText="1"/>
    </xf>
    <xf numFmtId="0" fontId="16" fillId="0" borderId="73" xfId="0" applyFont="1" applyBorder="1" applyAlignment="1">
      <alignment wrapText="1"/>
    </xf>
    <xf numFmtId="0" fontId="23" fillId="0" borderId="17" xfId="0" applyFont="1" applyBorder="1" applyAlignment="1">
      <alignment horizontal="right" wrapText="1"/>
    </xf>
    <xf numFmtId="0" fontId="16" fillId="0" borderId="5" xfId="0" applyFont="1" applyBorder="1" applyAlignment="1">
      <alignment horizontal="right"/>
    </xf>
    <xf numFmtId="0" fontId="16" fillId="0" borderId="18" xfId="0" applyFont="1" applyBorder="1" applyAlignment="1">
      <alignment horizontal="right"/>
    </xf>
    <xf numFmtId="0" fontId="12" fillId="3" borderId="3" xfId="0" applyFont="1" applyFill="1" applyBorder="1" applyAlignment="1">
      <alignment horizontal="left" vertical="center" wrapText="1"/>
    </xf>
    <xf numFmtId="0" fontId="18" fillId="0" borderId="5" xfId="0" applyFont="1" applyBorder="1" applyAlignment="1">
      <alignment vertical="center" wrapText="1"/>
    </xf>
    <xf numFmtId="0" fontId="12" fillId="3" borderId="3" xfId="0" applyFont="1" applyFill="1" applyBorder="1" applyAlignment="1">
      <alignment vertical="center" wrapText="1"/>
    </xf>
    <xf numFmtId="0" fontId="23" fillId="0" borderId="78" xfId="0" applyFont="1" applyBorder="1" applyAlignment="1">
      <alignment horizontal="left" vertical="center" wrapText="1"/>
    </xf>
    <xf numFmtId="0" fontId="23" fillId="0" borderId="79" xfId="0" applyFont="1" applyBorder="1" applyAlignment="1">
      <alignment horizontal="left" vertical="center" wrapText="1"/>
    </xf>
    <xf numFmtId="0" fontId="44" fillId="0" borderId="95" xfId="0" applyFont="1" applyBorder="1" applyAlignment="1">
      <alignment horizontal="left" vertical="center"/>
    </xf>
    <xf numFmtId="0" fontId="44" fillId="0" borderId="96" xfId="0" applyFont="1" applyBorder="1" applyAlignment="1">
      <alignment horizontal="left"/>
    </xf>
    <xf numFmtId="0" fontId="44" fillId="0" borderId="97" xfId="0" applyFont="1" applyBorder="1" applyAlignment="1">
      <alignment horizontal="left"/>
    </xf>
    <xf numFmtId="0" fontId="23" fillId="2" borderId="102" xfId="0" applyFont="1" applyFill="1" applyBorder="1" applyAlignment="1">
      <alignment horizontal="right"/>
    </xf>
    <xf numFmtId="0" fontId="23" fillId="2" borderId="46" xfId="0" applyFont="1" applyFill="1" applyBorder="1" applyAlignment="1">
      <alignment horizontal="right"/>
    </xf>
    <xf numFmtId="0" fontId="23" fillId="2" borderId="103" xfId="0" applyFont="1" applyFill="1" applyBorder="1" applyAlignment="1">
      <alignment horizontal="right"/>
    </xf>
    <xf numFmtId="0" fontId="40" fillId="2" borderId="17" xfId="0" applyFont="1" applyFill="1" applyBorder="1" applyAlignment="1">
      <alignment horizontal="left" vertical="center" wrapText="1"/>
    </xf>
    <xf numFmtId="0" fontId="40" fillId="2" borderId="18" xfId="0" applyFont="1" applyFill="1" applyBorder="1" applyAlignment="1">
      <alignment horizontal="left" vertical="center" wrapText="1"/>
    </xf>
    <xf numFmtId="0" fontId="40" fillId="2" borderId="17" xfId="0" applyFont="1" applyFill="1" applyBorder="1" applyAlignment="1">
      <alignment vertical="center" wrapText="1"/>
    </xf>
    <xf numFmtId="0" fontId="40" fillId="2" borderId="18" xfId="0" applyFont="1" applyFill="1" applyBorder="1" applyAlignment="1">
      <alignment vertical="center" wrapText="1"/>
    </xf>
    <xf numFmtId="3" fontId="21" fillId="0" borderId="17" xfId="1" applyNumberFormat="1" applyFont="1" applyBorder="1" applyAlignment="1">
      <alignment horizontal="right" vertical="center"/>
    </xf>
    <xf numFmtId="0" fontId="21" fillId="0" borderId="18" xfId="1" applyFont="1" applyBorder="1" applyAlignment="1"/>
    <xf numFmtId="0" fontId="27" fillId="8" borderId="46" xfId="0" applyFont="1" applyFill="1" applyBorder="1" applyAlignment="1">
      <alignment horizontal="left" wrapText="1"/>
    </xf>
    <xf numFmtId="0" fontId="2" fillId="8" borderId="46" xfId="1" applyFill="1" applyBorder="1" applyAlignment="1">
      <alignment horizontal="left" vertical="center" wrapText="1"/>
    </xf>
    <xf numFmtId="0" fontId="2" fillId="9" borderId="46" xfId="1" applyFill="1" applyBorder="1" applyAlignment="1"/>
    <xf numFmtId="0" fontId="22" fillId="2" borderId="18" xfId="0" applyFont="1" applyFill="1" applyBorder="1" applyAlignment="1">
      <alignment vertical="center" wrapText="1"/>
    </xf>
    <xf numFmtId="0" fontId="4" fillId="4" borderId="49" xfId="0" applyFont="1" applyFill="1" applyBorder="1" applyAlignment="1">
      <alignment vertical="center"/>
    </xf>
    <xf numFmtId="0" fontId="4" fillId="4" borderId="51" xfId="0" applyFont="1" applyFill="1" applyBorder="1" applyAlignment="1">
      <alignment vertical="center"/>
    </xf>
    <xf numFmtId="0" fontId="10" fillId="3" borderId="84" xfId="0" applyFont="1" applyFill="1" applyBorder="1" applyAlignment="1">
      <alignment vertical="center" wrapText="1"/>
    </xf>
    <xf numFmtId="0" fontId="27" fillId="3" borderId="84" xfId="0" applyFont="1" applyFill="1" applyBorder="1" applyAlignment="1">
      <alignment vertical="center" wrapText="1"/>
    </xf>
    <xf numFmtId="0" fontId="31" fillId="5" borderId="27" xfId="0" applyFont="1" applyFill="1" applyBorder="1" applyAlignment="1">
      <alignment horizontal="center" vertical="center" wrapText="1"/>
    </xf>
    <xf numFmtId="3" fontId="4" fillId="0" borderId="46" xfId="0" applyNumberFormat="1" applyFont="1" applyBorder="1" applyAlignment="1">
      <alignment horizontal="center" vertical="center" wrapText="1"/>
    </xf>
    <xf numFmtId="3" fontId="4" fillId="0" borderId="88" xfId="0" applyNumberFormat="1" applyFont="1" applyBorder="1" applyAlignment="1">
      <alignment horizontal="center" vertical="center" wrapText="1"/>
    </xf>
    <xf numFmtId="0" fontId="4" fillId="0" borderId="46" xfId="0" applyFont="1" applyBorder="1" applyAlignment="1">
      <alignment horizontal="center" vertical="center" wrapText="1"/>
    </xf>
    <xf numFmtId="0" fontId="4" fillId="0" borderId="88" xfId="0" applyFont="1" applyBorder="1" applyAlignment="1">
      <alignment horizontal="center" vertical="center" wrapText="1"/>
    </xf>
    <xf numFmtId="0" fontId="4" fillId="4" borderId="47" xfId="0" applyFont="1" applyFill="1" applyBorder="1" applyAlignment="1">
      <alignment vertical="center"/>
    </xf>
    <xf numFmtId="3" fontId="37" fillId="0" borderId="38" xfId="0" applyNumberFormat="1" applyFont="1" applyBorder="1" applyAlignment="1">
      <alignment horizontal="left" vertical="center" wrapText="1"/>
    </xf>
    <xf numFmtId="3" fontId="37" fillId="0" borderId="39" xfId="0" applyNumberFormat="1" applyFont="1" applyBorder="1" applyAlignment="1">
      <alignment horizontal="left" vertical="center" wrapText="1"/>
    </xf>
    <xf numFmtId="3" fontId="37" fillId="0" borderId="40" xfId="0" applyNumberFormat="1" applyFont="1" applyBorder="1" applyAlignment="1">
      <alignment horizontal="left" vertical="center" wrapText="1"/>
    </xf>
    <xf numFmtId="0" fontId="35" fillId="0" borderId="98" xfId="0" applyFont="1" applyBorder="1" applyAlignment="1">
      <alignment vertical="center"/>
    </xf>
    <xf numFmtId="0" fontId="35" fillId="0" borderId="99" xfId="0" applyFont="1" applyBorder="1" applyAlignment="1">
      <alignment vertical="center"/>
    </xf>
    <xf numFmtId="0" fontId="38" fillId="8" borderId="63" xfId="0" applyFont="1" applyFill="1" applyBorder="1" applyAlignment="1">
      <alignment horizontal="left" vertical="center" wrapText="1"/>
    </xf>
    <xf numFmtId="0" fontId="20" fillId="0" borderId="26" xfId="0" applyFont="1" applyBorder="1" applyAlignment="1">
      <alignment horizontal="center" vertical="center"/>
    </xf>
    <xf numFmtId="0" fontId="20" fillId="0" borderId="46" xfId="0" applyFont="1" applyBorder="1" applyAlignment="1">
      <alignment horizontal="center" vertical="center"/>
    </xf>
    <xf numFmtId="0" fontId="20" fillId="0" borderId="46" xfId="0" applyFont="1" applyBorder="1" applyAlignment="1">
      <alignment horizontal="center" vertical="center" wrapText="1"/>
    </xf>
    <xf numFmtId="0" fontId="20" fillId="0" borderId="88" xfId="0" applyFont="1" applyBorder="1" applyAlignment="1">
      <alignment horizontal="center" vertical="center" wrapText="1"/>
    </xf>
    <xf numFmtId="3" fontId="4" fillId="0" borderId="46" xfId="0" applyNumberFormat="1" applyFont="1" applyBorder="1" applyAlignment="1">
      <alignment horizontal="center" vertical="center"/>
    </xf>
    <xf numFmtId="3" fontId="4" fillId="0" borderId="88" xfId="0" applyNumberFormat="1" applyFont="1" applyBorder="1" applyAlignment="1">
      <alignment horizontal="center" vertical="center"/>
    </xf>
    <xf numFmtId="0" fontId="4" fillId="0" borderId="46" xfId="0" applyFont="1" applyBorder="1" applyAlignment="1">
      <alignment horizontal="center" vertical="center"/>
    </xf>
    <xf numFmtId="0" fontId="4" fillId="0" borderId="88" xfId="0" applyFont="1" applyBorder="1" applyAlignment="1">
      <alignment horizontal="center" vertical="center"/>
    </xf>
    <xf numFmtId="0" fontId="35" fillId="0" borderId="100" xfId="0" applyFont="1" applyBorder="1" applyAlignment="1">
      <alignment vertical="center"/>
    </xf>
    <xf numFmtId="0" fontId="35" fillId="0" borderId="101" xfId="0" applyFont="1" applyBorder="1" applyAlignment="1">
      <alignment vertical="center"/>
    </xf>
    <xf numFmtId="0" fontId="6" fillId="8" borderId="64" xfId="0" applyFont="1" applyFill="1" applyBorder="1" applyAlignment="1">
      <alignment horizontal="left" vertical="center" wrapText="1"/>
    </xf>
    <xf numFmtId="0" fontId="6" fillId="8" borderId="65" xfId="0" applyFont="1" applyFill="1" applyBorder="1" applyAlignment="1">
      <alignment horizontal="left" vertical="center" wrapText="1"/>
    </xf>
    <xf numFmtId="0" fontId="6" fillId="8" borderId="66" xfId="0" applyFont="1" applyFill="1" applyBorder="1" applyAlignment="1">
      <alignment horizontal="left" vertical="center" wrapText="1"/>
    </xf>
    <xf numFmtId="0" fontId="26" fillId="8" borderId="55" xfId="0" applyFont="1" applyFill="1" applyBorder="1" applyAlignment="1">
      <alignment horizontal="left" vertical="center" wrapText="1"/>
    </xf>
    <xf numFmtId="0" fontId="26" fillId="8" borderId="56" xfId="0" applyFont="1" applyFill="1" applyBorder="1" applyAlignment="1">
      <alignment horizontal="left" vertical="center" wrapText="1"/>
    </xf>
    <xf numFmtId="0" fontId="16" fillId="11" borderId="3" xfId="0" applyFont="1" applyFill="1" applyBorder="1" applyAlignment="1"/>
    <xf numFmtId="0" fontId="16" fillId="0" borderId="5" xfId="0" applyFont="1" applyBorder="1" applyAlignment="1"/>
    <xf numFmtId="0" fontId="16" fillId="0" borderId="15" xfId="0" applyFont="1" applyBorder="1" applyAlignment="1"/>
    <xf numFmtId="0" fontId="16" fillId="9" borderId="46" xfId="0" applyFont="1" applyFill="1" applyBorder="1" applyAlignment="1"/>
    <xf numFmtId="0" fontId="16" fillId="0" borderId="85" xfId="0" applyFont="1" applyBorder="1" applyAlignment="1"/>
    <xf numFmtId="0" fontId="16" fillId="0" borderId="86" xfId="0" applyFont="1" applyBorder="1" applyAlignment="1"/>
    <xf numFmtId="0" fontId="16" fillId="9" borderId="63" xfId="0" applyFont="1" applyFill="1" applyBorder="1" applyAlignment="1"/>
    <xf numFmtId="0" fontId="16" fillId="9" borderId="61" xfId="0" applyFont="1" applyFill="1" applyBorder="1" applyAlignment="1"/>
  </cellXfs>
  <cellStyles count="2">
    <cellStyle name="Hyperlink" xfId="1" builtinId="8"/>
    <cellStyle name="Normal" xfId="0" builtinId="0"/>
  </cellStyles>
  <dxfs count="31">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ont>
        <color rgb="FF9C0006"/>
      </font>
    </dxf>
    <dxf>
      <font>
        <color rgb="FFA61C00"/>
      </font>
      <fill>
        <patternFill patternType="none"/>
      </fill>
    </dxf>
    <dxf>
      <font>
        <color rgb="FFA61C00"/>
      </font>
      <fill>
        <patternFill patternType="none"/>
      </fill>
    </dxf>
    <dxf>
      <font>
        <color rgb="FF9C0006"/>
      </font>
    </dxf>
    <dxf>
      <font>
        <color rgb="FFA61C00"/>
      </font>
      <fill>
        <patternFill patternType="none"/>
      </fill>
    </dxf>
    <dxf>
      <font>
        <color rgb="FFA61C00"/>
      </font>
      <fill>
        <patternFill patternType="none"/>
      </fill>
    </dxf>
    <dxf>
      <font>
        <color rgb="FF9C0006"/>
      </font>
    </dxf>
    <dxf>
      <font>
        <color rgb="FFA61C00"/>
      </font>
      <fill>
        <patternFill patternType="none"/>
      </fill>
    </dxf>
    <dxf>
      <font>
        <color rgb="FF9C0006"/>
      </font>
    </dxf>
    <dxf>
      <font>
        <color rgb="FFA61C00"/>
      </font>
      <fill>
        <patternFill patternType="none"/>
      </fill>
    </dxf>
    <dxf>
      <font>
        <color rgb="FFA61C00"/>
      </font>
      <fill>
        <patternFill patternType="none"/>
      </fill>
    </dxf>
    <dxf>
      <font>
        <color rgb="FF9C0006"/>
      </font>
    </dxf>
    <dxf>
      <font>
        <color rgb="FF9C0006"/>
      </font>
    </dxf>
    <dxf>
      <font>
        <color rgb="FFA61C00"/>
      </font>
      <fill>
        <patternFill patternType="none"/>
      </fill>
    </dxf>
    <dxf>
      <font>
        <color rgb="FFA61C00"/>
      </font>
      <fill>
        <patternFill patternType="none"/>
      </fill>
    </dxf>
    <dxf>
      <font>
        <color rgb="FF9C0006"/>
      </font>
    </dxf>
    <dxf>
      <font>
        <color rgb="FFA61C00"/>
      </font>
      <fill>
        <patternFill patternType="none"/>
      </fill>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ill>
        <patternFill patternType="solid">
          <fgColor rgb="FFFFF2CC"/>
          <bgColor rgb="FFFFF2CC"/>
        </patternFill>
      </fill>
      <border>
        <left/>
        <right/>
        <top/>
        <bottom style="thin">
          <color theme="0" tint="-0.14996795556505021"/>
        </bottom>
      </border>
    </dxf>
    <dxf>
      <fill>
        <patternFill>
          <bgColor theme="1" tint="0.499984740745262"/>
        </patternFill>
      </fill>
    </dxf>
    <dxf>
      <font>
        <color rgb="FF9C0006"/>
      </font>
    </dxf>
    <dxf>
      <font>
        <color rgb="FFA61C00"/>
      </font>
      <fill>
        <patternFill patternType="none"/>
      </fill>
    </dxf>
    <dxf>
      <fill>
        <patternFill patternType="solid">
          <fgColor rgb="FFFFF2CC"/>
          <bgColor rgb="FFFFF2CC"/>
        </patternFill>
      </fill>
      <border>
        <left/>
        <right/>
        <top/>
        <bottom style="thin">
          <color theme="0" tint="-0.14996795556505021"/>
        </bottom>
      </border>
    </dxf>
    <dxf>
      <font>
        <color rgb="FF9C0006"/>
      </font>
    </dxf>
    <dxf>
      <fill>
        <patternFill patternType="solid">
          <fgColor rgb="FFB7E1CD"/>
          <bgColor rgb="FFB7E1CD"/>
        </patternFill>
      </fill>
    </dxf>
  </dxfs>
  <tableStyles count="0" defaultTableStyle="TableStyleMedium2" defaultPivotStyle="PivotStyleLight16"/>
  <colors>
    <mruColors>
      <color rgb="FFEFEFEF"/>
      <color rgb="FF0000FF"/>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fmlaLink="B12" lockText="1" noThreeD="1"/>
</file>

<file path=xl/ctrlProps/ctrlProp11.xml><?xml version="1.0" encoding="utf-8"?>
<formControlPr xmlns="http://schemas.microsoft.com/office/spreadsheetml/2009/9/main" objectType="CheckBox" fmlaLink="B13" lockText="1" noThreeD="1"/>
</file>

<file path=xl/ctrlProps/ctrlProp12.xml><?xml version="1.0" encoding="utf-8"?>
<formControlPr xmlns="http://schemas.microsoft.com/office/spreadsheetml/2009/9/main" objectType="CheckBox" fmlaLink="B14" lockText="1" noThreeD="1"/>
</file>

<file path=xl/ctrlProps/ctrlProp13.xml><?xml version="1.0" encoding="utf-8"?>
<formControlPr xmlns="http://schemas.microsoft.com/office/spreadsheetml/2009/9/main" objectType="CheckBox" fmlaLink="B15" lockText="1" noThreeD="1"/>
</file>

<file path=xl/ctrlProps/ctrlProp14.xml><?xml version="1.0" encoding="utf-8"?>
<formControlPr xmlns="http://schemas.microsoft.com/office/spreadsheetml/2009/9/main" objectType="CheckBox" fmlaLink="B16" lockText="1" noThreeD="1"/>
</file>

<file path=xl/ctrlProps/ctrlProp2.xml><?xml version="1.0" encoding="utf-8"?>
<formControlPr xmlns="http://schemas.microsoft.com/office/spreadsheetml/2009/9/main" objectType="CheckBox" fmlaLink="B14" lockText="1" noThreeD="1"/>
</file>

<file path=xl/ctrlProps/ctrlProp3.xml><?xml version="1.0" encoding="utf-8"?>
<formControlPr xmlns="http://schemas.microsoft.com/office/spreadsheetml/2009/9/main" objectType="CheckBox" fmlaLink="B13" lockText="1" noThreeD="1"/>
</file>

<file path=xl/ctrlProps/ctrlProp4.xml><?xml version="1.0" encoding="utf-8"?>
<formControlPr xmlns="http://schemas.microsoft.com/office/spreadsheetml/2009/9/main" objectType="CheckBox" fmlaLink="D13" lockText="1" noThreeD="1"/>
</file>

<file path=xl/ctrlProps/ctrlProp5.xml><?xml version="1.0" encoding="utf-8"?>
<formControlPr xmlns="http://schemas.microsoft.com/office/spreadsheetml/2009/9/main" objectType="CheckBox" fmlaLink="D14"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CheckBox" fmlaLink="$B$1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bud.hkpc.org/application_tips/tracker_ux.php"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8</xdr:row>
          <xdr:rowOff>333375</xdr:rowOff>
        </xdr:from>
        <xdr:to>
          <xdr:col>2</xdr:col>
          <xdr:colOff>2476500</xdr:colOff>
          <xdr:row>10</xdr:row>
          <xdr:rowOff>28575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Mainland Programme</a:t>
              </a:r>
            </a:p>
          </xdr:txBody>
        </xdr:sp>
        <xdr:clientData/>
      </xdr:twoCellAnchor>
    </mc:Choice>
    <mc:Fallback/>
  </mc:AlternateContent>
  <xdr:twoCellAnchor editAs="absolute">
    <xdr:from>
      <xdr:col>1</xdr:col>
      <xdr:colOff>25400</xdr:colOff>
      <xdr:row>0</xdr:row>
      <xdr:rowOff>50800</xdr:rowOff>
    </xdr:from>
    <xdr:to>
      <xdr:col>2</xdr:col>
      <xdr:colOff>1117600</xdr:colOff>
      <xdr:row>1</xdr:row>
      <xdr:rowOff>238512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0800"/>
          <a:ext cx="1346200" cy="492512"/>
        </a:xfrm>
        <a:prstGeom prst="rect">
          <a:avLst/>
        </a:prstGeom>
      </xdr:spPr>
    </xdr:pic>
    <xdr:clientData/>
  </xdr:twoCellAnchor>
  <xdr:twoCellAnchor editAs="oneCell">
    <xdr:from>
      <xdr:col>0</xdr:col>
      <xdr:colOff>215900</xdr:colOff>
      <xdr:row>27</xdr:row>
      <xdr:rowOff>139700</xdr:rowOff>
    </xdr:from>
    <xdr:to>
      <xdr:col>2</xdr:col>
      <xdr:colOff>1431636</xdr:colOff>
      <xdr:row>28</xdr:row>
      <xdr:rowOff>196272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058" t="22831" r="24211" b="8406"/>
        <a:stretch/>
      </xdr:blipFill>
      <xdr:spPr>
        <a:xfrm>
          <a:off x="215900" y="8290791"/>
          <a:ext cx="1712191" cy="472209"/>
        </a:xfrm>
        <a:prstGeom prst="rect">
          <a:avLst/>
        </a:prstGeom>
      </xdr:spPr>
    </xdr:pic>
    <xdr:clientData/>
  </xdr:twoCellAnchor>
  <xdr:oneCellAnchor>
    <xdr:from>
      <xdr:col>2</xdr:col>
      <xdr:colOff>1133482</xdr:colOff>
      <xdr:row>0</xdr:row>
      <xdr:rowOff>107950</xdr:rowOff>
    </xdr:from>
    <xdr:ext cx="3745834" cy="298800"/>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1630899" y="107950"/>
          <a:ext cx="3745834"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latin typeface="Helvetica" pitchFamily="2" charset="0"/>
            </a:rPr>
            <a:t>Budget Planning Tool - E-commerce Easy</a:t>
          </a:r>
        </a:p>
      </xdr:txBody>
    </xdr:sp>
    <xdr:clientData/>
  </xdr:oneCellAnchor>
  <xdr:oneCellAnchor>
    <xdr:from>
      <xdr:col>6</xdr:col>
      <xdr:colOff>230911</xdr:colOff>
      <xdr:row>0</xdr:row>
      <xdr:rowOff>127000</xdr:rowOff>
    </xdr:from>
    <xdr:ext cx="1748364"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8405093" y="127000"/>
          <a:ext cx="17483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2.</a:t>
          </a:r>
          <a:r>
            <a:rPr lang="zh-TW" altLang="en-US" sz="1100">
              <a:solidFill>
                <a:schemeClr val="tx1">
                  <a:lumMod val="50000"/>
                  <a:lumOff val="50000"/>
                </a:schemeClr>
              </a:solidFill>
            </a:rPr>
            <a:t> </a:t>
          </a:r>
          <a:r>
            <a:rPr lang="en-US" altLang="zh-TW" sz="1100">
              <a:solidFill>
                <a:schemeClr val="tx1">
                  <a:lumMod val="50000"/>
                  <a:lumOff val="50000"/>
                </a:schemeClr>
              </a:solidFill>
            </a:rPr>
            <a:t>Select Expenditure Items</a:t>
          </a:r>
          <a:endParaRPr lang="en-GB" sz="1100">
            <a:solidFill>
              <a:schemeClr val="tx1">
                <a:lumMod val="50000"/>
                <a:lumOff val="50000"/>
              </a:schemeClr>
            </a:solidFill>
          </a:endParaRPr>
        </a:p>
      </xdr:txBody>
    </xdr:sp>
    <xdr:clientData/>
  </xdr:oneCellAnchor>
  <xdr:oneCellAnchor>
    <xdr:from>
      <xdr:col>7</xdr:col>
      <xdr:colOff>1082962</xdr:colOff>
      <xdr:row>0</xdr:row>
      <xdr:rowOff>127000</xdr:rowOff>
    </xdr:from>
    <xdr:ext cx="1196290"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10296235" y="127000"/>
          <a:ext cx="11962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3.</a:t>
          </a:r>
          <a:r>
            <a:rPr lang="zh-TW" altLang="en-US" sz="1100">
              <a:solidFill>
                <a:schemeClr val="tx1">
                  <a:lumMod val="50000"/>
                  <a:lumOff val="50000"/>
                </a:schemeClr>
              </a:solidFill>
            </a:rPr>
            <a:t> </a:t>
          </a:r>
          <a:r>
            <a:rPr lang="en-US" altLang="zh-TW" sz="1100">
              <a:solidFill>
                <a:schemeClr val="tx1">
                  <a:lumMod val="50000"/>
                  <a:lumOff val="50000"/>
                </a:schemeClr>
              </a:solidFill>
            </a:rPr>
            <a:t>Define Budgets</a:t>
          </a:r>
          <a:endParaRPr lang="en-GB" sz="1100">
            <a:solidFill>
              <a:schemeClr val="tx1">
                <a:lumMod val="50000"/>
                <a:lumOff val="50000"/>
              </a:schemeClr>
            </a:solidFill>
          </a:endParaRPr>
        </a:p>
      </xdr:txBody>
    </xdr:sp>
    <xdr:clientData/>
  </xdr:oneCellAnchor>
  <xdr:oneCellAnchor>
    <xdr:from>
      <xdr:col>4</xdr:col>
      <xdr:colOff>1662544</xdr:colOff>
      <xdr:row>0</xdr:row>
      <xdr:rowOff>127000</xdr:rowOff>
    </xdr:from>
    <xdr:ext cx="1597938"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6730999" y="127000"/>
          <a:ext cx="159793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b="1">
              <a:solidFill>
                <a:schemeClr val="tx1"/>
              </a:solidFill>
            </a:rPr>
            <a:t>1.</a:t>
          </a:r>
          <a:r>
            <a:rPr lang="zh-TW" altLang="en-US" sz="1100" b="1" baseline="0">
              <a:solidFill>
                <a:schemeClr val="tx1"/>
              </a:solidFill>
            </a:rPr>
            <a:t> </a:t>
          </a:r>
          <a:r>
            <a:rPr lang="en-US" altLang="zh-TW" sz="1100" b="1" baseline="0">
              <a:solidFill>
                <a:schemeClr val="tx1"/>
              </a:solidFill>
            </a:rPr>
            <a:t>Start Project Planning</a:t>
          </a:r>
          <a:endParaRPr lang="en-GB" sz="1100" b="1">
            <a:solidFill>
              <a:schemeClr val="tx1"/>
            </a:solidFill>
          </a:endParaRPr>
        </a:p>
      </xdr:txBody>
    </xdr:sp>
    <xdr:clientData/>
  </xdr:oneCellAnchor>
  <xdr:twoCellAnchor editAs="oneCell">
    <xdr:from>
      <xdr:col>0</xdr:col>
      <xdr:colOff>228600</xdr:colOff>
      <xdr:row>13</xdr:row>
      <xdr:rowOff>228600</xdr:rowOff>
    </xdr:from>
    <xdr:to>
      <xdr:col>2</xdr:col>
      <xdr:colOff>1257300</xdr:colOff>
      <xdr:row>15</xdr:row>
      <xdr:rowOff>47625</xdr:rowOff>
    </xdr:to>
    <xdr:sp macro="" textlink="">
      <xdr:nvSpPr>
        <xdr:cNvPr id="26"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228600" y="4105275"/>
          <a:ext cx="1524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228600</xdr:colOff>
          <xdr:row>12</xdr:row>
          <xdr:rowOff>161925</xdr:rowOff>
        </xdr:from>
        <xdr:to>
          <xdr:col>2</xdr:col>
          <xdr:colOff>1257300</xdr:colOff>
          <xdr:row>14</xdr:row>
          <xdr:rowOff>76200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228600</xdr:rowOff>
        </xdr:from>
        <xdr:to>
          <xdr:col>2</xdr:col>
          <xdr:colOff>1257300</xdr:colOff>
          <xdr:row>13</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228600</xdr:colOff>
      <xdr:row>13</xdr:row>
      <xdr:rowOff>238125</xdr:rowOff>
    </xdr:from>
    <xdr:to>
      <xdr:col>2</xdr:col>
      <xdr:colOff>1257300</xdr:colOff>
      <xdr:row>15</xdr:row>
      <xdr:rowOff>66675</xdr:rowOff>
    </xdr:to>
    <xdr:sp macro="" textlink="">
      <xdr:nvSpPr>
        <xdr:cNvPr id="27"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228600" y="4114800"/>
          <a:ext cx="1524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11</xdr:row>
          <xdr:rowOff>228600</xdr:rowOff>
        </xdr:from>
        <xdr:to>
          <xdr:col>4</xdr:col>
          <xdr:colOff>1171575</xdr:colOff>
          <xdr:row>13</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152400</xdr:rowOff>
        </xdr:from>
        <xdr:to>
          <xdr:col>4</xdr:col>
          <xdr:colOff>1171575</xdr:colOff>
          <xdr:row>14</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238125</xdr:rowOff>
        </xdr:from>
        <xdr:to>
          <xdr:col>2</xdr:col>
          <xdr:colOff>1257300</xdr:colOff>
          <xdr:row>15</xdr:row>
          <xdr:rowOff>57150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8</xdr:row>
          <xdr:rowOff>333375</xdr:rowOff>
        </xdr:from>
        <xdr:to>
          <xdr:col>2</xdr:col>
          <xdr:colOff>2476500</xdr:colOff>
          <xdr:row>10</xdr:row>
          <xdr:rowOff>28575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1200" b="0" i="0" u="none" strike="noStrike" baseline="0">
                  <a:solidFill>
                    <a:srgbClr val="000000"/>
                  </a:solidFill>
                  <a:latin typeface="Calibri"/>
                  <a:ea typeface="Calibri"/>
                  <a:cs typeface="Calibri"/>
                </a:rPr>
                <a:t>Mainland Programme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5353050</xdr:colOff>
          <xdr:row>8</xdr:row>
          <xdr:rowOff>333375</xdr:rowOff>
        </xdr:from>
        <xdr:to>
          <xdr:col>5</xdr:col>
          <xdr:colOff>238125</xdr:colOff>
          <xdr:row>10</xdr:row>
          <xdr:rowOff>28575</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US" sz="1300" b="0" i="0" u="none" strike="noStrike" baseline="0">
                  <a:solidFill>
                    <a:srgbClr val="000000"/>
                  </a:solidFill>
                  <a:latin typeface="Calibri"/>
                  <a:ea typeface="Calibri"/>
                  <a:cs typeface="Calibri"/>
                </a:rPr>
                <a:t>FTA and IPPA Programme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10</xdr:row>
          <xdr:rowOff>66675</xdr:rowOff>
        </xdr:from>
        <xdr:to>
          <xdr:col>2</xdr:col>
          <xdr:colOff>1190625</xdr:colOff>
          <xdr:row>10</xdr:row>
          <xdr:rowOff>447675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180975</xdr:rowOff>
        </xdr:from>
        <xdr:to>
          <xdr:col>2</xdr:col>
          <xdr:colOff>1190625</xdr:colOff>
          <xdr:row>11</xdr:row>
          <xdr:rowOff>561975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47625</xdr:rowOff>
        </xdr:from>
        <xdr:to>
          <xdr:col>2</xdr:col>
          <xdr:colOff>1190625</xdr:colOff>
          <xdr:row>12</xdr:row>
          <xdr:rowOff>428625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47625</xdr:rowOff>
        </xdr:from>
        <xdr:to>
          <xdr:col>2</xdr:col>
          <xdr:colOff>1190625</xdr:colOff>
          <xdr:row>13</xdr:row>
          <xdr:rowOff>428625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38100</xdr:rowOff>
        </xdr:from>
        <xdr:to>
          <xdr:col>2</xdr:col>
          <xdr:colOff>1190625</xdr:colOff>
          <xdr:row>14</xdr:row>
          <xdr:rowOff>419100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47625</xdr:rowOff>
        </xdr:from>
        <xdr:to>
          <xdr:col>2</xdr:col>
          <xdr:colOff>1190625</xdr:colOff>
          <xdr:row>15</xdr:row>
          <xdr:rowOff>428625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3</xdr:col>
      <xdr:colOff>3584864</xdr:colOff>
      <xdr:row>0</xdr:row>
      <xdr:rowOff>90055</xdr:rowOff>
    </xdr:from>
    <xdr:ext cx="1781834" cy="264560"/>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7706591" y="90055"/>
          <a:ext cx="178183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b="1"/>
            <a:t>2.</a:t>
          </a:r>
          <a:r>
            <a:rPr lang="zh-TW" altLang="en-US" sz="1100" b="1"/>
            <a:t> </a:t>
          </a:r>
          <a:r>
            <a:rPr lang="en-HK" altLang="zh-TW" sz="1100" b="1"/>
            <a:t>Select Expenditure Items</a:t>
          </a:r>
          <a:endParaRPr lang="en-GB" sz="1100" b="1"/>
        </a:p>
      </xdr:txBody>
    </xdr:sp>
    <xdr:clientData/>
  </xdr:oneCellAnchor>
  <xdr:oneCellAnchor>
    <xdr:from>
      <xdr:col>4</xdr:col>
      <xdr:colOff>1839188</xdr:colOff>
      <xdr:row>0</xdr:row>
      <xdr:rowOff>90055</xdr:rowOff>
    </xdr:from>
    <xdr:ext cx="1196290" cy="264560"/>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9597733" y="90055"/>
          <a:ext cx="11962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3.</a:t>
          </a:r>
          <a:r>
            <a:rPr lang="zh-TW" altLang="en-US" sz="1100">
              <a:solidFill>
                <a:schemeClr val="tx1">
                  <a:lumMod val="50000"/>
                  <a:lumOff val="50000"/>
                </a:schemeClr>
              </a:solidFill>
            </a:rPr>
            <a:t> </a:t>
          </a:r>
          <a:r>
            <a:rPr lang="en-US" altLang="zh-TW" sz="1100">
              <a:solidFill>
                <a:schemeClr val="tx1">
                  <a:lumMod val="50000"/>
                  <a:lumOff val="50000"/>
                </a:schemeClr>
              </a:solidFill>
            </a:rPr>
            <a:t>Define Budgets</a:t>
          </a:r>
          <a:endParaRPr lang="en-GB" sz="1100">
            <a:solidFill>
              <a:schemeClr val="tx1">
                <a:lumMod val="50000"/>
                <a:lumOff val="50000"/>
              </a:schemeClr>
            </a:solidFill>
          </a:endParaRPr>
        </a:p>
      </xdr:txBody>
    </xdr:sp>
    <xdr:clientData/>
  </xdr:oneCellAnchor>
  <xdr:oneCellAnchor>
    <xdr:from>
      <xdr:col>3</xdr:col>
      <xdr:colOff>1910770</xdr:colOff>
      <xdr:row>0</xdr:row>
      <xdr:rowOff>90055</xdr:rowOff>
    </xdr:from>
    <xdr:ext cx="1564787" cy="264560"/>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6032497" y="90055"/>
          <a:ext cx="15647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1.</a:t>
          </a:r>
          <a:r>
            <a:rPr lang="zh-TW" altLang="en-US" sz="1100" baseline="0">
              <a:solidFill>
                <a:schemeClr val="tx1">
                  <a:lumMod val="50000"/>
                  <a:lumOff val="50000"/>
                </a:schemeClr>
              </a:solidFill>
            </a:rPr>
            <a:t> </a:t>
          </a:r>
          <a:r>
            <a:rPr lang="en-US" altLang="zh-TW" sz="1100" baseline="0">
              <a:solidFill>
                <a:schemeClr val="tx1">
                  <a:lumMod val="50000"/>
                  <a:lumOff val="50000"/>
                </a:schemeClr>
              </a:solidFill>
            </a:rPr>
            <a:t>Start Project Planning</a:t>
          </a:r>
          <a:endParaRPr lang="en-GB" sz="1100">
            <a:solidFill>
              <a:schemeClr val="tx1">
                <a:lumMod val="50000"/>
                <a:lumOff val="50000"/>
              </a:schemeClr>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547797</xdr:colOff>
      <xdr:row>6</xdr:row>
      <xdr:rowOff>52821</xdr:rowOff>
    </xdr:from>
    <xdr:to>
      <xdr:col>5</xdr:col>
      <xdr:colOff>163622</xdr:colOff>
      <xdr:row>6</xdr:row>
      <xdr:rowOff>322696</xdr:rowOff>
    </xdr:to>
    <xdr:sp macro="" textlink="">
      <xdr:nvSpPr>
        <xdr:cNvPr id="8" name="Shape 3">
          <a:extLst>
            <a:ext uri="{FF2B5EF4-FFF2-40B4-BE49-F238E27FC236}">
              <a16:creationId xmlns:a16="http://schemas.microsoft.com/office/drawing/2014/main" id="{00000000-0008-0000-0300-000008000000}"/>
            </a:ext>
          </a:extLst>
        </xdr:cNvPr>
        <xdr:cNvSpPr/>
      </xdr:nvSpPr>
      <xdr:spPr>
        <a:xfrm>
          <a:off x="6148497" y="1995921"/>
          <a:ext cx="708025" cy="269875"/>
        </a:xfrm>
        <a:prstGeom prst="rect">
          <a:avLst/>
        </a:prstGeom>
        <a:solidFill>
          <a:srgbClr val="FFF2CC"/>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twoCellAnchor>
  <xdr:oneCellAnchor>
    <xdr:from>
      <xdr:col>9</xdr:col>
      <xdr:colOff>674464</xdr:colOff>
      <xdr:row>0</xdr:row>
      <xdr:rowOff>101600</xdr:rowOff>
    </xdr:from>
    <xdr:ext cx="1780231"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2079064" y="101600"/>
          <a:ext cx="17802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2.</a:t>
          </a:r>
          <a:r>
            <a:rPr lang="zh-TW" altLang="en-US" sz="1100">
              <a:solidFill>
                <a:schemeClr val="tx1">
                  <a:lumMod val="50000"/>
                  <a:lumOff val="50000"/>
                </a:schemeClr>
              </a:solidFill>
            </a:rPr>
            <a:t> </a:t>
          </a:r>
          <a:r>
            <a:rPr lang="en-HK" altLang="zh-TW" sz="1100">
              <a:solidFill>
                <a:schemeClr val="tx1">
                  <a:lumMod val="50000"/>
                  <a:lumOff val="50000"/>
                </a:schemeClr>
              </a:solidFill>
            </a:rPr>
            <a:t> Select Expenditure Items</a:t>
          </a:r>
          <a:endParaRPr lang="en-GB" sz="1100">
            <a:solidFill>
              <a:schemeClr val="tx1">
                <a:lumMod val="50000"/>
                <a:lumOff val="50000"/>
              </a:schemeClr>
            </a:solidFill>
          </a:endParaRPr>
        </a:p>
      </xdr:txBody>
    </xdr:sp>
    <xdr:clientData/>
  </xdr:oneCellAnchor>
  <xdr:oneCellAnchor>
    <xdr:from>
      <xdr:col>10</xdr:col>
      <xdr:colOff>469900</xdr:colOff>
      <xdr:row>0</xdr:row>
      <xdr:rowOff>101600</xdr:rowOff>
    </xdr:from>
    <xdr:ext cx="1217256"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2674600" y="101600"/>
          <a:ext cx="12172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b="1"/>
            <a:t>3.</a:t>
          </a:r>
          <a:r>
            <a:rPr lang="zh-TW" altLang="en-US" sz="1100" b="1"/>
            <a:t> </a:t>
          </a:r>
          <a:r>
            <a:rPr lang="en-HK" altLang="zh-TW" sz="1100" b="1"/>
            <a:t>Define Budgets</a:t>
          </a:r>
          <a:endParaRPr lang="en-GB" sz="1100" b="1"/>
        </a:p>
      </xdr:txBody>
    </xdr:sp>
    <xdr:clientData/>
  </xdr:oneCellAnchor>
  <xdr:oneCellAnchor>
    <xdr:from>
      <xdr:col>8</xdr:col>
      <xdr:colOff>190500</xdr:colOff>
      <xdr:row>0</xdr:row>
      <xdr:rowOff>101600</xdr:rowOff>
    </xdr:from>
    <xdr:ext cx="1564787" cy="26456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0515600" y="101600"/>
          <a:ext cx="15647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zh-TW" sz="1100">
              <a:solidFill>
                <a:schemeClr val="tx1">
                  <a:lumMod val="50000"/>
                  <a:lumOff val="50000"/>
                </a:schemeClr>
              </a:solidFill>
            </a:rPr>
            <a:t>1.</a:t>
          </a:r>
          <a:r>
            <a:rPr lang="zh-TW" altLang="en-US" sz="1100" baseline="0">
              <a:solidFill>
                <a:schemeClr val="tx1">
                  <a:lumMod val="50000"/>
                  <a:lumOff val="50000"/>
                </a:schemeClr>
              </a:solidFill>
            </a:rPr>
            <a:t> </a:t>
          </a:r>
          <a:r>
            <a:rPr lang="en-US" altLang="zh-TW" sz="1100" baseline="0">
              <a:solidFill>
                <a:schemeClr val="tx1">
                  <a:lumMod val="50000"/>
                  <a:lumOff val="50000"/>
                </a:schemeClr>
              </a:solidFill>
            </a:rPr>
            <a:t>Start Project Planning</a:t>
          </a:r>
          <a:endParaRPr lang="en-GB" sz="1100">
            <a:solidFill>
              <a:schemeClr val="tx1">
                <a:lumMod val="50000"/>
                <a:lumOff val="50000"/>
              </a:schemeClr>
            </a:solidFill>
          </a:endParaRPr>
        </a:p>
      </xdr:txBody>
    </xdr:sp>
    <xdr:clientData/>
  </xdr:oneCellAnchor>
  <xdr:twoCellAnchor>
    <xdr:from>
      <xdr:col>7</xdr:col>
      <xdr:colOff>393700</xdr:colOff>
      <xdr:row>38</xdr:row>
      <xdr:rowOff>273050</xdr:rowOff>
    </xdr:from>
    <xdr:to>
      <xdr:col>10</xdr:col>
      <xdr:colOff>1562100</xdr:colOff>
      <xdr:row>42</xdr:row>
      <xdr:rowOff>0</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9213850" y="23704550"/>
          <a:ext cx="5873750" cy="15748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zh-TW" sz="1100" b="1">
              <a:solidFill>
                <a:schemeClr val="dk1"/>
              </a:solidFill>
              <a:effectLst/>
              <a:latin typeface="PingFang TC" panose="020B0400000000000000" pitchFamily="34" charset="-120"/>
              <a:ea typeface="PingFang TC" panose="020B0400000000000000" pitchFamily="34" charset="-120"/>
              <a:cs typeface="+mn-cs"/>
            </a:rPr>
            <a:t>Feedback</a:t>
          </a:r>
          <a:endParaRPr lang="en-HK" altLang="zh-TW" sz="1100" b="1">
            <a:solidFill>
              <a:schemeClr val="dk1"/>
            </a:solidFill>
            <a:effectLst/>
            <a:latin typeface="PingFang TC" panose="020B0400000000000000" pitchFamily="34" charset="-120"/>
            <a:ea typeface="PingFang TC" panose="020B0400000000000000" pitchFamily="34" charset="-120"/>
            <a:cs typeface="+mn-cs"/>
          </a:endParaRPr>
        </a:p>
        <a:p>
          <a:endParaRPr lang="en-GB" sz="1100">
            <a:latin typeface="PingFang TC" panose="020B0400000000000000" pitchFamily="34" charset="-120"/>
            <a:ea typeface="PingFang TC" panose="020B0400000000000000" pitchFamily="34" charset="-120"/>
          </a:endParaRPr>
        </a:p>
        <a:p>
          <a:pPr>
            <a:lnSpc>
              <a:spcPts val="1380"/>
            </a:lnSpc>
          </a:pPr>
          <a:r>
            <a:rPr lang="en-GB" sz="1400" b="1">
              <a:latin typeface="PingFang TC" panose="020B0400000000000000" pitchFamily="34" charset="-120"/>
              <a:ea typeface="PingFang TC" panose="020B0400000000000000" pitchFamily="34" charset="-120"/>
            </a:rPr>
            <a:t>Is this tool helpful for</a:t>
          </a:r>
          <a:br>
            <a:rPr lang="en-GB" sz="1400" b="1">
              <a:latin typeface="PingFang TC" panose="020B0400000000000000" pitchFamily="34" charset="-120"/>
              <a:ea typeface="PingFang TC" panose="020B0400000000000000" pitchFamily="34" charset="-120"/>
            </a:rPr>
          </a:br>
          <a:r>
            <a:rPr lang="en-GB" sz="1400" b="1">
              <a:latin typeface="PingFang TC" panose="020B0400000000000000" pitchFamily="34" charset="-120"/>
              <a:ea typeface="PingFang TC" panose="020B0400000000000000" pitchFamily="34" charset="-120"/>
            </a:rPr>
            <a:t>your project planning?</a:t>
          </a:r>
        </a:p>
        <a:p>
          <a:endParaRPr lang="en-GB" sz="1100">
            <a:latin typeface="PingFang TC" panose="020B0400000000000000" pitchFamily="34" charset="-120"/>
            <a:ea typeface="PingFang TC" panose="020B0400000000000000" pitchFamily="34" charset="-120"/>
          </a:endParaRPr>
        </a:p>
        <a:p>
          <a:r>
            <a:rPr lang="en-US" altLang="zh-TW" sz="1100">
              <a:solidFill>
                <a:schemeClr val="dk1"/>
              </a:solidFill>
              <a:effectLst/>
              <a:latin typeface="PingFang TC" panose="020B0400000000000000" pitchFamily="34" charset="-120"/>
              <a:ea typeface="PingFang TC" panose="020B0400000000000000" pitchFamily="34" charset="-120"/>
              <a:cs typeface="+mn-cs"/>
            </a:rPr>
            <a:t>Please click/scan the QR code to provide feedback.</a:t>
          </a:r>
          <a:endParaRPr lang="en-HK">
            <a:effectLst/>
            <a:latin typeface="PingFang TC" panose="020B0400000000000000" pitchFamily="34" charset="-120"/>
            <a:ea typeface="PingFang TC" panose="020B0400000000000000" pitchFamily="34" charset="-120"/>
          </a:endParaRPr>
        </a:p>
      </xdr:txBody>
    </xdr:sp>
    <xdr:clientData/>
  </xdr:twoCellAnchor>
  <xdr:twoCellAnchor editAs="oneCell">
    <xdr:from>
      <xdr:col>10</xdr:col>
      <xdr:colOff>47625</xdr:colOff>
      <xdr:row>39</xdr:row>
      <xdr:rowOff>66676</xdr:rowOff>
    </xdr:from>
    <xdr:to>
      <xdr:col>10</xdr:col>
      <xdr:colOff>1504949</xdr:colOff>
      <xdr:row>41</xdr:row>
      <xdr:rowOff>247650</xdr:rowOff>
    </xdr:to>
    <xdr:pic>
      <xdr:nvPicPr>
        <xdr:cNvPr id="11" name="Picture 10">
          <a:hlinkClick xmlns:r="http://schemas.openxmlformats.org/officeDocument/2006/relationships" r:id="rId1"/>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73125" y="23783926"/>
          <a:ext cx="1457324" cy="14573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fsd\BUD\Website%20Information\E-Com%20Easy%20Jul2024\V2%20to%20InfoCity%2020240712\EComEasy_BUD_Budget-Planning-Tool-EN(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tart Project Planning"/>
      <sheetName val="2. Select Expenditure Items"/>
      <sheetName val="3. 項目支出初步估計"/>
      <sheetName val="3. Define Budgets"/>
      <sheetName val="Copy of 3. 項目支出詳細預算表"/>
      <sheetName val="3.項目支出初步估計"/>
      <sheetName val="4"/>
      <sheetName val="Backup1"/>
      <sheetName val="Copy of Project 1"/>
      <sheetName val="Hidden2"/>
      <sheetName val="Hidden options"/>
      <sheetName val="backup0"/>
      <sheetName val="Dropdown"/>
    </sheetNames>
    <sheetDataSet>
      <sheetData sheetId="0"/>
      <sheetData sheetId="1">
        <row r="16">
          <cell r="B16" t="b">
            <v>0</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hyperlink" Target="https://www.bud.hkpc.org/application_tips/files/v23/Easy_BUD_Scope-of-Funding-Summary-EN.pdf" TargetMode="Externa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hyperlink" Target="https://mainland.bud.hkpc.org/sites/default/files/download/EComEasy-Guide-to-Application-EN_202503.pdf" TargetMode="External"/><Relationship Id="rId1" Type="http://schemas.openxmlformats.org/officeDocument/2006/relationships/hyperlink" Target="https://fta.bud.hkpc.org/sites/default/files/download/FTA-Guide-to-Application-CN.pdf" TargetMode="External"/><Relationship Id="rId6" Type="http://schemas.openxmlformats.org/officeDocument/2006/relationships/vmlDrawing" Target="../drawings/vmlDrawing2.vml"/><Relationship Id="rId11" Type="http://schemas.openxmlformats.org/officeDocument/2006/relationships/ctrlProp" Target="../ctrlProps/ctrlProp13.xml"/><Relationship Id="rId5" Type="http://schemas.openxmlformats.org/officeDocument/2006/relationships/drawing" Target="../drawings/drawing2.xml"/><Relationship Id="rId10" Type="http://schemas.openxmlformats.org/officeDocument/2006/relationships/ctrlProp" Target="../ctrlProps/ctrlProp12.xml"/><Relationship Id="rId4" Type="http://schemas.openxmlformats.org/officeDocument/2006/relationships/printerSettings" Target="../printerSettings/printerSettings2.bin"/><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ud.hkpc.org/application_tips/files/v23/Easy_BUD_Scope-of-Funding-Summary-EN.pdf" TargetMode="External"/><Relationship Id="rId1" Type="http://schemas.openxmlformats.org/officeDocument/2006/relationships/hyperlink" Target="https://www.bud.hkpc.org/application_tips/files/v23/Easy_BUD_Scope-of-Funding-Summary-EN.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zoomScale="90" zoomScaleNormal="90" workbookViewId="0">
      <selection activeCell="B25" sqref="B25:H25"/>
    </sheetView>
  </sheetViews>
  <sheetFormatPr defaultColWidth="12.625" defaultRowHeight="15" customHeight="1"/>
  <cols>
    <col min="1" max="1" width="3.125" style="10" customWidth="1"/>
    <col min="2" max="2" width="3.375" style="10" customWidth="1"/>
    <col min="3" max="3" width="70.5" style="10" customWidth="1"/>
    <col min="4" max="4" width="4.625" style="10" customWidth="1"/>
    <col min="5" max="5" width="29.875" style="10" customWidth="1"/>
    <col min="6" max="6" width="12.125" style="10" customWidth="1"/>
    <col min="7" max="7" width="13.625" style="10" customWidth="1"/>
    <col min="8" max="8" width="28.875" style="10" customWidth="1"/>
    <col min="9" max="9" width="5.125" style="10" customWidth="1"/>
    <col min="10" max="10" width="2" style="10" customWidth="1"/>
    <col min="11" max="11" width="53.625" style="10" customWidth="1"/>
    <col min="12" max="12" width="52.125" style="10" customWidth="1"/>
    <col min="13" max="16384" width="12.625" style="10"/>
  </cols>
  <sheetData>
    <row r="1" spans="1:12" ht="24" customHeight="1">
      <c r="A1" s="2"/>
      <c r="B1" s="3"/>
      <c r="C1" s="2"/>
      <c r="D1" s="4"/>
      <c r="E1" s="5"/>
      <c r="F1" s="6"/>
      <c r="G1" s="6"/>
      <c r="H1" s="6"/>
      <c r="I1" s="7"/>
      <c r="J1" s="183"/>
      <c r="K1" s="9"/>
      <c r="L1" s="8"/>
    </row>
    <row r="2" spans="1:12" ht="33" customHeight="1">
      <c r="A2" s="11"/>
      <c r="B2" s="12"/>
      <c r="C2" s="11"/>
      <c r="D2" s="13"/>
      <c r="E2" s="11"/>
      <c r="F2" s="14"/>
      <c r="G2" s="14"/>
      <c r="H2" s="14"/>
      <c r="I2" s="15"/>
      <c r="J2" s="183"/>
      <c r="K2" s="215"/>
      <c r="L2" s="8"/>
    </row>
    <row r="3" spans="1:12" ht="15" customHeight="1">
      <c r="A3" s="11"/>
      <c r="B3" s="12"/>
      <c r="C3" s="11"/>
      <c r="D3" s="13"/>
      <c r="E3" s="11"/>
      <c r="F3" s="14"/>
      <c r="G3" s="14"/>
      <c r="H3" s="14"/>
      <c r="I3" s="15"/>
      <c r="J3" s="183"/>
      <c r="K3" s="9"/>
      <c r="L3" s="8"/>
    </row>
    <row r="4" spans="1:12" s="18" customFormat="1" ht="33" customHeight="1">
      <c r="A4" s="15"/>
      <c r="B4" s="16" t="s">
        <v>0</v>
      </c>
      <c r="C4" s="15"/>
      <c r="D4" s="17"/>
      <c r="E4" s="15"/>
      <c r="F4" s="14"/>
      <c r="G4" s="14"/>
      <c r="H4" s="14"/>
      <c r="I4" s="15"/>
      <c r="J4" s="183"/>
      <c r="K4" s="9"/>
      <c r="L4" s="8"/>
    </row>
    <row r="5" spans="1:12" ht="11.25" customHeight="1">
      <c r="A5" s="11"/>
      <c r="B5" s="11"/>
      <c r="C5" s="11"/>
      <c r="D5" s="19"/>
      <c r="E5" s="11"/>
      <c r="F5" s="20"/>
      <c r="G5" s="20"/>
      <c r="H5" s="20"/>
      <c r="I5" s="11"/>
      <c r="J5" s="184"/>
      <c r="K5" s="216"/>
      <c r="L5" s="8"/>
    </row>
    <row r="6" spans="1:12" ht="41.1" customHeight="1">
      <c r="A6" s="11"/>
      <c r="B6" s="226"/>
      <c r="C6" s="274" t="s">
        <v>1</v>
      </c>
      <c r="D6" s="275"/>
      <c r="E6" s="275"/>
      <c r="F6" s="275"/>
      <c r="G6" s="275"/>
      <c r="H6" s="226"/>
      <c r="I6" s="11"/>
      <c r="J6" s="184"/>
      <c r="K6" s="217"/>
      <c r="L6" s="8"/>
    </row>
    <row r="7" spans="1:12" ht="11.25" customHeight="1">
      <c r="A7" s="11"/>
      <c r="B7" s="21"/>
      <c r="C7" s="15"/>
      <c r="D7" s="15"/>
      <c r="E7" s="15"/>
      <c r="F7" s="20"/>
      <c r="G7" s="20"/>
      <c r="H7" s="20"/>
      <c r="I7" s="11"/>
      <c r="J7" s="183"/>
      <c r="K7" s="218"/>
      <c r="L7" s="8"/>
    </row>
    <row r="8" spans="1:12" ht="11.25" customHeight="1">
      <c r="A8" s="22"/>
      <c r="B8" s="23"/>
      <c r="C8" s="24"/>
      <c r="D8" s="24"/>
      <c r="E8" s="24"/>
      <c r="F8" s="25"/>
      <c r="G8" s="25"/>
      <c r="H8" s="25"/>
      <c r="I8" s="22"/>
      <c r="J8" s="183"/>
      <c r="K8" s="218"/>
      <c r="L8" s="8"/>
    </row>
    <row r="9" spans="1:12" ht="27.75" customHeight="1">
      <c r="A9" s="26"/>
      <c r="B9" s="27" t="s">
        <v>2</v>
      </c>
      <c r="C9" s="28"/>
      <c r="D9" s="28"/>
      <c r="E9" s="29"/>
      <c r="F9" s="30"/>
      <c r="G9" s="30"/>
      <c r="H9" s="30"/>
      <c r="I9" s="31"/>
      <c r="J9" s="183"/>
      <c r="K9" s="218"/>
      <c r="L9" s="8"/>
    </row>
    <row r="10" spans="1:12" ht="27.75" customHeight="1">
      <c r="A10" s="26"/>
      <c r="B10" s="32"/>
      <c r="C10" s="33"/>
      <c r="D10" s="32"/>
      <c r="E10" s="33"/>
      <c r="F10" s="34"/>
      <c r="G10" s="34"/>
      <c r="H10" s="34"/>
      <c r="I10" s="35"/>
      <c r="J10" s="183"/>
      <c r="K10" s="218"/>
      <c r="L10" s="8"/>
    </row>
    <row r="11" spans="1:12" ht="27.75" customHeight="1">
      <c r="A11" s="26"/>
      <c r="B11" s="36" t="str">
        <f>IF(AND(B10=TRUE,D10=TRUE),"一次申請只能申請內地、自貿協定其中一個計畫。","")</f>
        <v/>
      </c>
      <c r="C11" s="37"/>
      <c r="D11" s="37"/>
      <c r="E11" s="33"/>
      <c r="F11" s="34"/>
      <c r="G11" s="34"/>
      <c r="H11" s="34"/>
      <c r="I11" s="35"/>
      <c r="J11" s="183"/>
      <c r="K11" s="218"/>
      <c r="L11" s="8"/>
    </row>
    <row r="12" spans="1:12" ht="27.75" customHeight="1">
      <c r="A12" s="265"/>
      <c r="B12" s="38" t="s">
        <v>3</v>
      </c>
      <c r="C12" s="37"/>
      <c r="D12" s="37"/>
      <c r="E12" s="33"/>
      <c r="F12" s="34"/>
      <c r="G12" s="34"/>
      <c r="H12" s="34"/>
      <c r="I12" s="35"/>
      <c r="J12" s="183"/>
      <c r="K12" s="218"/>
      <c r="L12" s="8"/>
    </row>
    <row r="13" spans="1:12">
      <c r="A13" s="39"/>
      <c r="B13" s="72" t="b">
        <v>0</v>
      </c>
      <c r="C13" s="33" t="s">
        <v>4</v>
      </c>
      <c r="D13" s="72" t="b">
        <v>0</v>
      </c>
      <c r="E13" s="33" t="s">
        <v>5</v>
      </c>
      <c r="F13" s="34"/>
      <c r="G13" s="34"/>
      <c r="H13" s="34"/>
      <c r="I13" s="41"/>
      <c r="J13" s="184"/>
      <c r="K13" s="218"/>
      <c r="L13" s="8"/>
    </row>
    <row r="14" spans="1:12" ht="22.5" customHeight="1">
      <c r="A14" s="42"/>
      <c r="B14" s="72" t="b">
        <v>0</v>
      </c>
      <c r="C14" s="33" t="s">
        <v>6</v>
      </c>
      <c r="D14" s="72" t="b">
        <v>0</v>
      </c>
      <c r="E14" s="33" t="s">
        <v>7</v>
      </c>
      <c r="F14" s="287"/>
      <c r="G14" s="288"/>
      <c r="H14" s="289"/>
      <c r="I14" s="41"/>
      <c r="J14" s="184"/>
      <c r="K14" s="217"/>
      <c r="L14" s="8"/>
    </row>
    <row r="15" spans="1:12" ht="22.5" customHeight="1">
      <c r="A15" s="42"/>
      <c r="B15" s="72" t="b">
        <v>0</v>
      </c>
      <c r="C15" s="33" t="s">
        <v>8</v>
      </c>
      <c r="D15" s="72" t="b">
        <v>0</v>
      </c>
      <c r="E15" s="266"/>
      <c r="F15" s="86"/>
      <c r="G15" s="86"/>
      <c r="H15" s="86"/>
      <c r="I15" s="41"/>
      <c r="J15" s="184"/>
      <c r="K15" s="282"/>
      <c r="L15" s="8"/>
    </row>
    <row r="16" spans="1:12" ht="22.5" customHeight="1">
      <c r="A16" s="42"/>
      <c r="B16" s="72"/>
      <c r="C16" s="33"/>
      <c r="D16" s="72"/>
      <c r="E16" s="33"/>
      <c r="F16" s="34"/>
      <c r="G16" s="34"/>
      <c r="H16" s="34"/>
      <c r="I16" s="41"/>
      <c r="J16" s="184"/>
      <c r="K16" s="334"/>
      <c r="L16" s="8"/>
    </row>
    <row r="17" spans="1:12" ht="22.5" customHeight="1">
      <c r="A17" s="42"/>
      <c r="B17" s="38" t="s">
        <v>9</v>
      </c>
      <c r="C17" s="43"/>
      <c r="D17" s="227"/>
      <c r="E17" s="44"/>
      <c r="F17" s="34"/>
      <c r="G17" s="34"/>
      <c r="H17" s="34"/>
      <c r="I17" s="41"/>
      <c r="J17" s="184"/>
      <c r="K17" s="219"/>
      <c r="L17" s="8"/>
    </row>
    <row r="18" spans="1:12" ht="18">
      <c r="B18" s="45" t="s">
        <v>10</v>
      </c>
      <c r="C18" s="46"/>
      <c r="D18" s="47">
        <f>DATEDIF(C18,C19+15,"M")</f>
        <v>0</v>
      </c>
      <c r="E18" s="48" t="s">
        <v>11</v>
      </c>
      <c r="F18" s="283"/>
      <c r="G18" s="335"/>
      <c r="H18" s="336"/>
      <c r="I18" s="41"/>
      <c r="J18" s="184"/>
      <c r="K18" s="284"/>
      <c r="L18" s="52"/>
    </row>
    <row r="19" spans="1:12" ht="22.5" customHeight="1">
      <c r="A19" s="49"/>
      <c r="B19" s="45" t="s">
        <v>12</v>
      </c>
      <c r="C19" s="46"/>
      <c r="D19" s="50"/>
      <c r="E19" s="48"/>
      <c r="F19" s="51"/>
      <c r="G19" s="51"/>
      <c r="H19" s="51"/>
      <c r="I19" s="41"/>
      <c r="J19" s="184"/>
      <c r="K19" s="334"/>
      <c r="L19" s="52"/>
    </row>
    <row r="20" spans="1:12" ht="22.5" customHeight="1">
      <c r="A20" s="53"/>
      <c r="B20" s="54" t="str">
        <f>IF(D18&lt;=18,"","The duration of all eligible projects must be within 24 months. If the project duration exceeds 18 months, the enterprise will need to submit a progress report.")</f>
        <v/>
      </c>
      <c r="D20" s="42"/>
      <c r="E20" s="55"/>
      <c r="F20" s="56"/>
      <c r="G20" s="57"/>
      <c r="I20" s="35"/>
      <c r="J20" s="183"/>
      <c r="K20" s="9"/>
      <c r="L20" s="8"/>
    </row>
    <row r="21" spans="1:12" ht="22.5" customHeight="1">
      <c r="A21" s="58"/>
      <c r="B21" s="59"/>
      <c r="C21" s="60"/>
      <c r="D21" s="42"/>
      <c r="E21" s="55"/>
      <c r="F21" s="56"/>
      <c r="H21" s="61" t="s">
        <v>13</v>
      </c>
      <c r="I21" s="35"/>
      <c r="J21" s="185"/>
      <c r="K21" s="9"/>
      <c r="L21" s="62"/>
    </row>
    <row r="22" spans="1:12" ht="22.5" customHeight="1" thickBot="1">
      <c r="A22" s="202"/>
      <c r="B22" s="40"/>
      <c r="C22" s="60"/>
      <c r="D22" s="87"/>
      <c r="E22" s="205"/>
      <c r="F22" s="206"/>
      <c r="G22" s="207"/>
      <c r="H22" s="63" t="s">
        <v>14</v>
      </c>
      <c r="I22" s="64"/>
      <c r="J22" s="183"/>
      <c r="K22" s="9"/>
      <c r="L22" s="8"/>
    </row>
    <row r="23" spans="1:12" ht="22.5" customHeight="1" thickTop="1" thickBot="1">
      <c r="A23" s="202"/>
      <c r="B23" s="203"/>
      <c r="C23" s="208"/>
      <c r="D23" s="208"/>
      <c r="E23" s="209"/>
      <c r="F23" s="210"/>
      <c r="G23" s="211"/>
      <c r="H23" s="204"/>
      <c r="I23" s="65"/>
      <c r="J23" s="183"/>
      <c r="K23" s="9"/>
      <c r="L23" s="8"/>
    </row>
    <row r="24" spans="1:12" ht="15" customHeight="1" thickBot="1">
      <c r="A24" s="202"/>
      <c r="B24" s="203"/>
      <c r="C24" s="208"/>
      <c r="D24" s="208"/>
      <c r="E24" s="209"/>
      <c r="F24" s="210"/>
      <c r="G24" s="211"/>
      <c r="H24" s="204"/>
      <c r="I24" s="65"/>
      <c r="J24" s="183"/>
      <c r="K24" s="9"/>
      <c r="L24" s="8"/>
    </row>
    <row r="25" spans="1:12" ht="33" customHeight="1" thickBot="1">
      <c r="A25" s="40"/>
      <c r="B25" s="276" t="s">
        <v>15</v>
      </c>
      <c r="C25" s="277"/>
      <c r="D25" s="277"/>
      <c r="E25" s="277"/>
      <c r="F25" s="277"/>
      <c r="G25" s="277"/>
      <c r="H25" s="278"/>
      <c r="I25" s="65"/>
      <c r="J25" s="183"/>
      <c r="K25" s="9"/>
      <c r="L25" s="8"/>
    </row>
    <row r="26" spans="1:12" ht="39" customHeight="1" thickBot="1">
      <c r="A26" s="40"/>
      <c r="B26" s="276" t="s">
        <v>16</v>
      </c>
      <c r="C26" s="277"/>
      <c r="D26" s="277"/>
      <c r="E26" s="277"/>
      <c r="F26" s="277"/>
      <c r="G26" s="277"/>
      <c r="H26" s="278"/>
      <c r="I26" s="65"/>
      <c r="J26" s="183"/>
      <c r="K26" s="9"/>
      <c r="L26" s="8"/>
    </row>
    <row r="27" spans="1:12" ht="33" customHeight="1" thickBot="1">
      <c r="A27" s="40"/>
      <c r="B27" s="285" t="s">
        <v>17</v>
      </c>
      <c r="C27" s="286"/>
      <c r="D27" s="201"/>
      <c r="E27" s="201"/>
      <c r="F27" s="201"/>
      <c r="G27" s="201"/>
      <c r="H27" s="187"/>
      <c r="I27" s="65"/>
      <c r="J27" s="183"/>
      <c r="K27" s="9"/>
      <c r="L27" s="8"/>
    </row>
    <row r="28" spans="1:12" ht="33" customHeight="1" thickBot="1">
      <c r="A28" s="40"/>
      <c r="B28" s="66"/>
      <c r="C28" s="67"/>
      <c r="D28" s="67"/>
      <c r="E28" s="67"/>
      <c r="F28" s="67"/>
      <c r="G28" s="67"/>
      <c r="H28" s="68"/>
      <c r="I28" s="65"/>
      <c r="J28" s="183"/>
      <c r="K28" s="9"/>
      <c r="L28" s="8"/>
    </row>
    <row r="29" spans="1:12" ht="22.5" customHeight="1">
      <c r="A29" s="40"/>
      <c r="B29" s="279" t="s">
        <v>18</v>
      </c>
      <c r="C29" s="280"/>
      <c r="D29" s="280"/>
      <c r="E29" s="280"/>
      <c r="F29" s="280"/>
      <c r="G29" s="280"/>
      <c r="H29" s="281"/>
      <c r="I29" s="69"/>
      <c r="J29" s="8"/>
      <c r="K29" s="186"/>
      <c r="L29" s="9"/>
    </row>
    <row r="32" spans="1:12" ht="15" customHeight="1">
      <c r="K32" s="70"/>
    </row>
    <row r="33" spans="11:11" ht="15" customHeight="1">
      <c r="K33" s="71"/>
    </row>
  </sheetData>
  <mergeCells count="9">
    <mergeCell ref="C6:G6"/>
    <mergeCell ref="B26:H26"/>
    <mergeCell ref="B29:H29"/>
    <mergeCell ref="B25:H25"/>
    <mergeCell ref="K15:K16"/>
    <mergeCell ref="F18:H18"/>
    <mergeCell ref="K18:K19"/>
    <mergeCell ref="B27:C27"/>
    <mergeCell ref="F14:H14"/>
  </mergeCells>
  <phoneticPr fontId="42" type="noConversion"/>
  <conditionalFormatting sqref="A1">
    <cfRule type="notContainsBlanks" dxfId="30" priority="2">
      <formula>LEN(TRIM(A1))&gt;0</formula>
    </cfRule>
  </conditionalFormatting>
  <conditionalFormatting sqref="D18">
    <cfRule type="cellIs" dxfId="29" priority="1" operator="greaterThan">
      <formula>18</formula>
    </cfRule>
  </conditionalFormatting>
  <hyperlinks>
    <hyperlink ref="H21" location="'2. Select Expenditure Items'!A1" display="Next &gt;" xr:uid="{00000000-0004-0000-0000-000000000000}"/>
  </hyperlinks>
  <pageMargins left="0.7" right="0.7" top="0.75" bottom="0.75"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Option Button 21">
              <controlPr defaultSize="0" autoFill="0" autoLine="0" autoPict="0">
                <anchor moveWithCells="1">
                  <from>
                    <xdr:col>0</xdr:col>
                    <xdr:colOff>228600</xdr:colOff>
                    <xdr:row>8</xdr:row>
                    <xdr:rowOff>333375</xdr:rowOff>
                  </from>
                  <to>
                    <xdr:col>2</xdr:col>
                    <xdr:colOff>2476500</xdr:colOff>
                    <xdr:row>10</xdr:row>
                    <xdr:rowOff>28575</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0</xdr:col>
                    <xdr:colOff>228600</xdr:colOff>
                    <xdr:row>12</xdr:row>
                    <xdr:rowOff>161925</xdr:rowOff>
                  </from>
                  <to>
                    <xdr:col>2</xdr:col>
                    <xdr:colOff>1257300</xdr:colOff>
                    <xdr:row>14</xdr:row>
                    <xdr:rowOff>76200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0</xdr:col>
                    <xdr:colOff>228600</xdr:colOff>
                    <xdr:row>11</xdr:row>
                    <xdr:rowOff>228600</xdr:rowOff>
                  </from>
                  <to>
                    <xdr:col>2</xdr:col>
                    <xdr:colOff>1257300</xdr:colOff>
                    <xdr:row>13</xdr:row>
                    <xdr:rowOff>76200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3</xdr:col>
                    <xdr:colOff>9525</xdr:colOff>
                    <xdr:row>11</xdr:row>
                    <xdr:rowOff>228600</xdr:rowOff>
                  </from>
                  <to>
                    <xdr:col>4</xdr:col>
                    <xdr:colOff>1171575</xdr:colOff>
                    <xdr:row>13</xdr:row>
                    <xdr:rowOff>76200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3</xdr:col>
                    <xdr:colOff>9525</xdr:colOff>
                    <xdr:row>12</xdr:row>
                    <xdr:rowOff>152400</xdr:rowOff>
                  </from>
                  <to>
                    <xdr:col>4</xdr:col>
                    <xdr:colOff>1171575</xdr:colOff>
                    <xdr:row>14</xdr:row>
                    <xdr:rowOff>66675</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0</xdr:col>
                    <xdr:colOff>228600</xdr:colOff>
                    <xdr:row>13</xdr:row>
                    <xdr:rowOff>238125</xdr:rowOff>
                  </from>
                  <to>
                    <xdr:col>2</xdr:col>
                    <xdr:colOff>1257300</xdr:colOff>
                    <xdr:row>15</xdr:row>
                    <xdr:rowOff>57150</xdr:rowOff>
                  </to>
                </anchor>
              </controlPr>
            </control>
          </mc:Choice>
        </mc:AlternateContent>
        <mc:AlternateContent xmlns:mc="http://schemas.openxmlformats.org/markup-compatibility/2006">
          <mc:Choice Requires="x14">
            <control shapeId="1052" r:id="rId10" name="Option Button 28">
              <controlPr defaultSize="0" autoFill="0" autoLine="0" autoPict="0">
                <anchor moveWithCells="1">
                  <from>
                    <xdr:col>0</xdr:col>
                    <xdr:colOff>228600</xdr:colOff>
                    <xdr:row>8</xdr:row>
                    <xdr:rowOff>333375</xdr:rowOff>
                  </from>
                  <to>
                    <xdr:col>2</xdr:col>
                    <xdr:colOff>2476500</xdr:colOff>
                    <xdr:row>10</xdr:row>
                    <xdr:rowOff>28575</xdr:rowOff>
                  </to>
                </anchor>
              </controlPr>
            </control>
          </mc:Choice>
        </mc:AlternateContent>
        <mc:AlternateContent xmlns:mc="http://schemas.openxmlformats.org/markup-compatibility/2006">
          <mc:Choice Requires="x14">
            <control shapeId="1053" r:id="rId11" name="Option Button 29">
              <controlPr defaultSize="0" autoFill="0" autoLine="0" autoPict="0">
                <anchor moveWithCells="1">
                  <from>
                    <xdr:col>2</xdr:col>
                    <xdr:colOff>5353050</xdr:colOff>
                    <xdr:row>8</xdr:row>
                    <xdr:rowOff>333375</xdr:rowOff>
                  </from>
                  <to>
                    <xdr:col>5</xdr:col>
                    <xdr:colOff>238125</xdr:colOff>
                    <xdr:row>10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4"/>
  <sheetViews>
    <sheetView tabSelected="1" zoomScale="90" zoomScaleNormal="90" workbookViewId="0"/>
  </sheetViews>
  <sheetFormatPr defaultColWidth="12.625" defaultRowHeight="15" customHeight="1"/>
  <cols>
    <col min="1" max="1" width="3.125" style="10" customWidth="1"/>
    <col min="2" max="2" width="4.125" style="10" customWidth="1"/>
    <col min="3" max="3" width="47.5" style="10" customWidth="1"/>
    <col min="4" max="4" width="47.625" style="10" customWidth="1"/>
    <col min="5" max="5" width="41.625" style="10" customWidth="1"/>
    <col min="6" max="6" width="3.5" style="10" customWidth="1"/>
    <col min="7" max="7" width="4.125" style="10" customWidth="1"/>
    <col min="8" max="8" width="56.875" style="10" customWidth="1"/>
    <col min="9" max="21" width="7.625" style="10" customWidth="1"/>
    <col min="22" max="16384" width="12.625" style="10"/>
  </cols>
  <sheetData>
    <row r="1" spans="1:21" ht="24" customHeight="1" thickBot="1">
      <c r="A1" s="5"/>
      <c r="B1" s="5"/>
      <c r="C1" s="73"/>
      <c r="D1" s="73"/>
      <c r="E1" s="7"/>
      <c r="F1" s="7"/>
      <c r="G1" s="74"/>
      <c r="H1" s="191"/>
      <c r="I1" s="75"/>
      <c r="J1" s="75"/>
      <c r="K1" s="75"/>
      <c r="L1" s="75"/>
      <c r="M1" s="75"/>
      <c r="N1" s="75"/>
      <c r="O1" s="75"/>
      <c r="P1" s="75"/>
      <c r="Q1" s="76"/>
      <c r="R1" s="77"/>
      <c r="S1" s="77"/>
      <c r="T1" s="77"/>
      <c r="U1" s="77"/>
    </row>
    <row r="2" spans="1:21" ht="33" customHeight="1" thickBot="1">
      <c r="A2" s="5"/>
      <c r="B2" s="5"/>
      <c r="C2" s="73"/>
      <c r="D2" s="73"/>
      <c r="E2" s="7"/>
      <c r="F2" s="7"/>
      <c r="G2" s="148"/>
      <c r="H2" s="215"/>
      <c r="I2" s="74"/>
      <c r="J2" s="75"/>
      <c r="K2" s="75"/>
      <c r="L2" s="75"/>
      <c r="M2" s="75"/>
      <c r="N2" s="75"/>
      <c r="O2" s="75"/>
      <c r="P2" s="75"/>
      <c r="Q2" s="76"/>
      <c r="R2" s="77"/>
      <c r="S2" s="77"/>
      <c r="T2" s="77"/>
      <c r="U2" s="77"/>
    </row>
    <row r="3" spans="1:21" ht="15" customHeight="1" thickBot="1">
      <c r="A3" s="5"/>
      <c r="B3" s="5"/>
      <c r="C3" s="73"/>
      <c r="D3" s="73"/>
      <c r="E3" s="7"/>
      <c r="F3" s="7"/>
      <c r="G3" s="148"/>
      <c r="H3" s="9"/>
      <c r="I3" s="74"/>
      <c r="J3" s="75"/>
      <c r="K3" s="75"/>
      <c r="L3" s="75"/>
      <c r="M3" s="75"/>
      <c r="N3" s="75"/>
      <c r="O3" s="75"/>
      <c r="P3" s="75"/>
      <c r="Q3" s="76"/>
      <c r="R3" s="77"/>
      <c r="S3" s="77"/>
      <c r="T3" s="77"/>
      <c r="U3" s="77"/>
    </row>
    <row r="4" spans="1:21" s="18" customFormat="1" ht="33" customHeight="1" thickBot="1">
      <c r="A4" s="73"/>
      <c r="B4" s="78" t="s">
        <v>14</v>
      </c>
      <c r="C4" s="73"/>
      <c r="D4" s="73"/>
      <c r="E4" s="79"/>
      <c r="F4" s="7"/>
      <c r="G4" s="148"/>
      <c r="H4" s="9"/>
      <c r="I4" s="74"/>
      <c r="J4" s="75"/>
      <c r="K4" s="75"/>
      <c r="L4" s="75"/>
      <c r="M4" s="75"/>
      <c r="N4" s="75"/>
      <c r="O4" s="75"/>
      <c r="P4" s="75"/>
      <c r="Q4" s="76"/>
      <c r="R4" s="77"/>
      <c r="S4" s="77"/>
      <c r="T4" s="77"/>
      <c r="U4" s="77"/>
    </row>
    <row r="5" spans="1:21" ht="11.25" customHeight="1" thickBot="1">
      <c r="A5" s="5"/>
      <c r="B5" s="2"/>
      <c r="C5" s="2"/>
      <c r="D5" s="2"/>
      <c r="E5" s="80"/>
      <c r="F5" s="7"/>
      <c r="G5" s="148"/>
      <c r="H5" s="9"/>
      <c r="I5" s="74"/>
      <c r="J5" s="75"/>
      <c r="K5" s="75"/>
      <c r="L5" s="75"/>
      <c r="M5" s="75"/>
      <c r="N5" s="75"/>
      <c r="O5" s="75"/>
      <c r="P5" s="75"/>
      <c r="Q5" s="76"/>
      <c r="R5" s="77"/>
      <c r="S5" s="77"/>
      <c r="T5" s="77"/>
      <c r="U5" s="77"/>
    </row>
    <row r="6" spans="1:21" ht="39.950000000000003" customHeight="1" thickBot="1">
      <c r="A6" s="2"/>
      <c r="B6" s="274" t="s">
        <v>19</v>
      </c>
      <c r="C6" s="274"/>
      <c r="D6" s="274"/>
      <c r="E6" s="274"/>
      <c r="F6" s="7"/>
      <c r="G6" s="148"/>
      <c r="H6" s="9"/>
      <c r="I6" s="74"/>
      <c r="J6" s="75"/>
      <c r="K6" s="75"/>
      <c r="L6" s="75"/>
      <c r="M6" s="75"/>
      <c r="N6" s="75"/>
      <c r="O6" s="75"/>
      <c r="P6" s="75"/>
      <c r="Q6" s="76"/>
      <c r="R6" s="77"/>
      <c r="S6" s="77"/>
      <c r="T6" s="77"/>
      <c r="U6" s="77"/>
    </row>
    <row r="7" spans="1:21" ht="18.95" customHeight="1" thickBot="1">
      <c r="A7" s="2"/>
      <c r="B7" s="299" t="s">
        <v>20</v>
      </c>
      <c r="C7" s="337"/>
      <c r="D7" s="337"/>
      <c r="E7" s="80"/>
      <c r="F7" s="7"/>
      <c r="G7" s="148"/>
      <c r="H7" s="9"/>
      <c r="I7" s="74"/>
      <c r="J7" s="75"/>
      <c r="K7" s="75"/>
      <c r="L7" s="75"/>
      <c r="M7" s="75"/>
      <c r="N7" s="75"/>
      <c r="O7" s="75"/>
      <c r="P7" s="75"/>
      <c r="Q7" s="76"/>
      <c r="R7" s="77"/>
      <c r="S7" s="77"/>
      <c r="T7" s="77"/>
      <c r="U7" s="77"/>
    </row>
    <row r="8" spans="1:21" ht="21.95" customHeight="1" thickBot="1">
      <c r="A8" s="2"/>
      <c r="B8" s="300" t="s">
        <v>21</v>
      </c>
      <c r="C8" s="301"/>
      <c r="D8" s="81"/>
      <c r="E8" s="80"/>
      <c r="F8" s="7"/>
      <c r="G8" s="148"/>
      <c r="H8" s="9"/>
      <c r="I8" s="74"/>
      <c r="J8" s="75"/>
      <c r="K8" s="75"/>
      <c r="L8" s="75"/>
      <c r="M8" s="75"/>
      <c r="N8" s="75"/>
      <c r="O8" s="75"/>
      <c r="P8" s="75"/>
      <c r="Q8" s="76"/>
      <c r="R8" s="77"/>
      <c r="S8" s="77"/>
      <c r="T8" s="77"/>
      <c r="U8" s="77"/>
    </row>
    <row r="9" spans="1:21" ht="21.95" customHeight="1" thickBot="1">
      <c r="A9" s="2"/>
      <c r="B9" s="300" t="s">
        <v>22</v>
      </c>
      <c r="C9" s="301"/>
      <c r="D9" s="81"/>
      <c r="E9" s="80"/>
      <c r="F9" s="7"/>
      <c r="G9" s="148"/>
      <c r="H9" s="9"/>
      <c r="I9" s="74"/>
      <c r="J9" s="75"/>
      <c r="K9" s="75"/>
      <c r="L9" s="75"/>
      <c r="M9" s="75"/>
      <c r="N9" s="75"/>
      <c r="O9" s="75"/>
      <c r="P9" s="75"/>
      <c r="Q9" s="76"/>
      <c r="R9" s="77"/>
      <c r="S9" s="77"/>
      <c r="T9" s="77"/>
      <c r="U9" s="77"/>
    </row>
    <row r="10" spans="1:21" ht="33" customHeight="1" thickBot="1">
      <c r="A10" s="82"/>
      <c r="B10" s="83"/>
      <c r="C10" s="229" t="s">
        <v>23</v>
      </c>
      <c r="D10" s="228" t="s">
        <v>24</v>
      </c>
      <c r="E10" s="84"/>
      <c r="F10" s="85"/>
      <c r="G10" s="188"/>
      <c r="H10" s="9"/>
      <c r="I10" s="74"/>
      <c r="J10" s="75"/>
      <c r="K10" s="75"/>
      <c r="L10" s="75"/>
      <c r="M10" s="75"/>
      <c r="N10" s="75"/>
      <c r="O10" s="75"/>
      <c r="P10" s="75"/>
      <c r="Q10" s="76"/>
      <c r="R10" s="77"/>
      <c r="S10" s="77"/>
      <c r="T10" s="77"/>
      <c r="U10" s="77"/>
    </row>
    <row r="11" spans="1:21" ht="36.950000000000003" customHeight="1" thickBot="1">
      <c r="A11" s="40"/>
      <c r="B11" s="72" t="b">
        <v>0</v>
      </c>
      <c r="C11" s="268" t="s">
        <v>25</v>
      </c>
      <c r="D11" s="295" t="s">
        <v>26</v>
      </c>
      <c r="E11" s="302"/>
      <c r="F11" s="69"/>
      <c r="G11" s="188"/>
      <c r="H11" s="9"/>
      <c r="I11" s="74"/>
      <c r="J11" s="75"/>
      <c r="K11" s="75"/>
      <c r="L11" s="75"/>
      <c r="M11" s="75"/>
      <c r="N11" s="75"/>
      <c r="O11" s="75"/>
      <c r="P11" s="75"/>
      <c r="Q11" s="76"/>
      <c r="R11" s="77"/>
      <c r="S11" s="77"/>
      <c r="T11" s="77"/>
      <c r="U11" s="77"/>
    </row>
    <row r="12" spans="1:21" ht="56.1" customHeight="1" thickBot="1">
      <c r="A12" s="40"/>
      <c r="B12" s="72" t="b">
        <v>0</v>
      </c>
      <c r="C12" s="269" t="s">
        <v>27</v>
      </c>
      <c r="D12" s="295" t="s">
        <v>28</v>
      </c>
      <c r="E12" s="296"/>
      <c r="F12" s="69"/>
      <c r="G12" s="189"/>
      <c r="H12" s="9"/>
      <c r="I12" s="74"/>
      <c r="J12" s="75"/>
      <c r="K12" s="75"/>
      <c r="L12" s="75"/>
      <c r="M12" s="75"/>
      <c r="N12" s="75"/>
      <c r="O12" s="75"/>
      <c r="P12" s="75"/>
      <c r="Q12" s="76"/>
      <c r="R12" s="77"/>
      <c r="S12" s="77"/>
      <c r="T12" s="77"/>
      <c r="U12" s="77"/>
    </row>
    <row r="13" spans="1:21" ht="36.950000000000003" customHeight="1" thickBot="1">
      <c r="A13" s="40"/>
      <c r="B13" s="72" t="b">
        <v>0</v>
      </c>
      <c r="C13" s="268" t="s">
        <v>29</v>
      </c>
      <c r="D13" s="293" t="s">
        <v>30</v>
      </c>
      <c r="E13" s="294"/>
      <c r="F13" s="69"/>
      <c r="G13" s="189"/>
      <c r="H13" s="9"/>
      <c r="I13" s="74"/>
      <c r="J13" s="75"/>
      <c r="K13" s="75"/>
      <c r="L13" s="75"/>
      <c r="M13" s="75"/>
      <c r="N13" s="75"/>
      <c r="O13" s="75"/>
      <c r="P13" s="75"/>
      <c r="Q13" s="76"/>
      <c r="R13" s="77"/>
      <c r="S13" s="77"/>
      <c r="T13" s="77"/>
      <c r="U13" s="77"/>
    </row>
    <row r="14" spans="1:21" ht="36.950000000000003" customHeight="1" thickBot="1">
      <c r="A14" s="59"/>
      <c r="B14" s="72" t="b">
        <v>0</v>
      </c>
      <c r="C14" s="270" t="s">
        <v>31</v>
      </c>
      <c r="D14" s="295" t="s">
        <v>32</v>
      </c>
      <c r="E14" s="296"/>
      <c r="F14" s="69"/>
      <c r="G14" s="190"/>
      <c r="H14" s="9"/>
      <c r="I14" s="74"/>
      <c r="J14" s="75"/>
      <c r="K14" s="75"/>
      <c r="L14" s="75"/>
      <c r="M14" s="75"/>
      <c r="N14" s="75"/>
      <c r="O14" s="75"/>
      <c r="P14" s="75"/>
      <c r="Q14" s="76"/>
      <c r="R14" s="77"/>
      <c r="S14" s="77"/>
      <c r="T14" s="77"/>
      <c r="U14" s="77"/>
    </row>
    <row r="15" spans="1:21" ht="36.950000000000003" customHeight="1" thickBot="1">
      <c r="A15" s="59"/>
      <c r="B15" s="72" t="b">
        <v>0</v>
      </c>
      <c r="C15" s="270" t="s">
        <v>33</v>
      </c>
      <c r="D15" s="293" t="s">
        <v>34</v>
      </c>
      <c r="E15" s="294"/>
      <c r="F15" s="69"/>
      <c r="G15" s="189"/>
      <c r="H15" s="9"/>
      <c r="I15" s="74"/>
      <c r="J15" s="75"/>
      <c r="K15" s="75"/>
      <c r="L15" s="75"/>
      <c r="M15" s="75"/>
      <c r="N15" s="75"/>
      <c r="O15" s="75"/>
      <c r="P15" s="75"/>
      <c r="Q15" s="76"/>
      <c r="R15" s="77"/>
      <c r="S15" s="77"/>
      <c r="T15" s="77"/>
      <c r="U15" s="77"/>
    </row>
    <row r="16" spans="1:21" ht="36.950000000000003" customHeight="1" thickBot="1">
      <c r="A16" s="59"/>
      <c r="B16" s="72" t="b">
        <v>0</v>
      </c>
      <c r="C16" s="270" t="s">
        <v>35</v>
      </c>
      <c r="D16" s="295" t="s">
        <v>36</v>
      </c>
      <c r="E16" s="296"/>
      <c r="F16" s="69"/>
      <c r="G16" s="189"/>
      <c r="H16" s="9"/>
      <c r="I16" s="74"/>
      <c r="J16" s="75"/>
      <c r="K16" s="75"/>
      <c r="L16" s="75"/>
      <c r="M16" s="75"/>
      <c r="N16" s="75"/>
      <c r="O16" s="75"/>
      <c r="P16" s="75"/>
      <c r="Q16" s="76"/>
      <c r="R16" s="77"/>
      <c r="S16" s="77"/>
      <c r="T16" s="77"/>
      <c r="U16" s="77"/>
    </row>
    <row r="17" spans="1:21" ht="22.5" customHeight="1" thickBot="1">
      <c r="A17" s="59"/>
      <c r="B17" s="59"/>
      <c r="C17" s="87"/>
      <c r="D17" s="42"/>
      <c r="E17" s="88"/>
      <c r="F17" s="69"/>
      <c r="G17" s="188"/>
      <c r="H17" s="9"/>
      <c r="I17" s="74"/>
      <c r="J17" s="75"/>
      <c r="K17" s="75"/>
      <c r="L17" s="75"/>
      <c r="M17" s="75"/>
      <c r="N17" s="75"/>
      <c r="O17" s="75"/>
      <c r="P17" s="75"/>
      <c r="Q17" s="76"/>
      <c r="R17" s="77"/>
      <c r="S17" s="77"/>
      <c r="T17" s="77"/>
      <c r="U17" s="77"/>
    </row>
    <row r="18" spans="1:21" ht="22.5" customHeight="1" thickBot="1">
      <c r="A18" s="89"/>
      <c r="B18" s="89"/>
      <c r="C18" s="90"/>
      <c r="D18" s="297" t="s">
        <v>13</v>
      </c>
      <c r="E18" s="298"/>
      <c r="F18" s="69"/>
      <c r="G18" s="188"/>
      <c r="H18" s="9"/>
      <c r="I18" s="74"/>
      <c r="J18" s="75"/>
      <c r="K18" s="75"/>
      <c r="L18" s="75"/>
      <c r="M18" s="75"/>
      <c r="N18" s="75"/>
      <c r="O18" s="75"/>
      <c r="P18" s="75"/>
      <c r="Q18" s="76"/>
      <c r="R18" s="77"/>
      <c r="S18" s="77"/>
      <c r="T18" s="77"/>
      <c r="U18" s="77"/>
    </row>
    <row r="19" spans="1:21" ht="22.5" customHeight="1" thickBot="1">
      <c r="A19" s="212"/>
      <c r="B19" s="212"/>
      <c r="C19" s="213"/>
      <c r="D19" s="70"/>
      <c r="E19" s="214" t="s">
        <v>37</v>
      </c>
      <c r="F19" s="69"/>
      <c r="G19" s="188"/>
      <c r="H19" s="9"/>
      <c r="I19" s="74"/>
      <c r="J19" s="75"/>
      <c r="K19" s="75"/>
      <c r="L19" s="75"/>
      <c r="M19" s="75"/>
      <c r="N19" s="75"/>
      <c r="O19" s="75"/>
      <c r="P19" s="75"/>
      <c r="Q19" s="76"/>
      <c r="R19" s="77"/>
      <c r="S19" s="77"/>
      <c r="T19" s="77"/>
      <c r="U19" s="77"/>
    </row>
    <row r="20" spans="1:21" ht="33" customHeight="1" thickBot="1">
      <c r="A20" s="290" t="s">
        <v>18</v>
      </c>
      <c r="B20" s="291"/>
      <c r="C20" s="291"/>
      <c r="D20" s="291"/>
      <c r="E20" s="291"/>
      <c r="F20" s="292"/>
      <c r="G20" s="75"/>
      <c r="H20" s="192"/>
      <c r="I20" s="75"/>
      <c r="J20" s="75"/>
      <c r="K20" s="75"/>
      <c r="L20" s="75"/>
      <c r="M20" s="75"/>
      <c r="N20" s="75"/>
      <c r="O20" s="75"/>
      <c r="P20" s="75"/>
      <c r="Q20" s="76"/>
      <c r="R20" s="77"/>
      <c r="S20" s="77"/>
      <c r="T20" s="77"/>
      <c r="U20" s="77"/>
    </row>
    <row r="24" spans="1:21" ht="15" customHeight="1">
      <c r="D24" s="70"/>
      <c r="E24" s="70"/>
    </row>
  </sheetData>
  <mergeCells count="12">
    <mergeCell ref="A20:F20"/>
    <mergeCell ref="B6:E6"/>
    <mergeCell ref="D13:E13"/>
    <mergeCell ref="D16:E16"/>
    <mergeCell ref="D18:E18"/>
    <mergeCell ref="D14:E14"/>
    <mergeCell ref="D12:E12"/>
    <mergeCell ref="B7:D7"/>
    <mergeCell ref="B8:C8"/>
    <mergeCell ref="B9:C9"/>
    <mergeCell ref="D11:E11"/>
    <mergeCell ref="D15:E15"/>
  </mergeCells>
  <phoneticPr fontId="42" type="noConversion"/>
  <hyperlinks>
    <hyperlink ref="D18" location="3. 項目支出預算表!A1" display="下一步 &gt;" xr:uid="{00000000-0004-0000-0100-000000000000}"/>
    <hyperlink ref="D18:E18" location="'3. Define Budgets'!A1" display="Next &gt;" xr:uid="{00000000-0004-0000-0100-000001000000}"/>
    <hyperlink ref="B9" r:id="rId1" display="申請指引（內地計劃）附件三、四" xr:uid="{00000000-0004-0000-0100-000002000000}"/>
    <hyperlink ref="B9:C9" r:id="rId2" display="Guide to Application – E-commerce Easy Programme" xr:uid="{00000000-0004-0000-0100-000003000000}"/>
    <hyperlink ref="B8:C8" r:id="rId3" display="E-commerce Easy - Scope of Funding (Summary)" xr:uid="{00000000-0004-0000-0100-000004000000}"/>
  </hyperlinks>
  <pageMargins left="0.7" right="0.7" top="0.75" bottom="0.75" header="0" footer="0"/>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from>
                    <xdr:col>0</xdr:col>
                    <xdr:colOff>228600</xdr:colOff>
                    <xdr:row>10</xdr:row>
                    <xdr:rowOff>66675</xdr:rowOff>
                  </from>
                  <to>
                    <xdr:col>2</xdr:col>
                    <xdr:colOff>1190625</xdr:colOff>
                    <xdr:row>10</xdr:row>
                    <xdr:rowOff>447675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0</xdr:col>
                    <xdr:colOff>228600</xdr:colOff>
                    <xdr:row>11</xdr:row>
                    <xdr:rowOff>180975</xdr:rowOff>
                  </from>
                  <to>
                    <xdr:col>2</xdr:col>
                    <xdr:colOff>1190625</xdr:colOff>
                    <xdr:row>11</xdr:row>
                    <xdr:rowOff>561975</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0</xdr:col>
                    <xdr:colOff>228600</xdr:colOff>
                    <xdr:row>12</xdr:row>
                    <xdr:rowOff>47625</xdr:rowOff>
                  </from>
                  <to>
                    <xdr:col>2</xdr:col>
                    <xdr:colOff>1190625</xdr:colOff>
                    <xdr:row>12</xdr:row>
                    <xdr:rowOff>428625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0</xdr:col>
                    <xdr:colOff>228600</xdr:colOff>
                    <xdr:row>13</xdr:row>
                    <xdr:rowOff>47625</xdr:rowOff>
                  </from>
                  <to>
                    <xdr:col>2</xdr:col>
                    <xdr:colOff>1190625</xdr:colOff>
                    <xdr:row>13</xdr:row>
                    <xdr:rowOff>428625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0</xdr:col>
                    <xdr:colOff>228600</xdr:colOff>
                    <xdr:row>14</xdr:row>
                    <xdr:rowOff>38100</xdr:rowOff>
                  </from>
                  <to>
                    <xdr:col>2</xdr:col>
                    <xdr:colOff>1190625</xdr:colOff>
                    <xdr:row>14</xdr:row>
                    <xdr:rowOff>419100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0</xdr:col>
                    <xdr:colOff>228600</xdr:colOff>
                    <xdr:row>15</xdr:row>
                    <xdr:rowOff>47625</xdr:rowOff>
                  </from>
                  <to>
                    <xdr:col>2</xdr:col>
                    <xdr:colOff>1190625</xdr:colOff>
                    <xdr:row>15</xdr:row>
                    <xdr:rowOff>428625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1"/>
  <sheetViews>
    <sheetView zoomScale="90" zoomScaleNormal="90" workbookViewId="0">
      <selection activeCell="H18" sqref="H18:H22"/>
    </sheetView>
  </sheetViews>
  <sheetFormatPr defaultColWidth="12.625" defaultRowHeight="15" customHeight="1"/>
  <cols>
    <col min="1" max="1" width="3.125" style="10" customWidth="1"/>
    <col min="2" max="2" width="3" style="10" customWidth="1"/>
    <col min="3" max="3" width="48.625" style="10" customWidth="1"/>
    <col min="4" max="4" width="18.625" style="10" customWidth="1"/>
    <col min="5" max="5" width="14.375" style="10" customWidth="1"/>
    <col min="6" max="6" width="14.5" style="10" customWidth="1"/>
    <col min="7" max="7" width="13.5" style="10" customWidth="1"/>
    <col min="8" max="8" width="19.625" style="10" customWidth="1"/>
    <col min="9" max="9" width="14.125" style="10" customWidth="1"/>
    <col min="10" max="10" width="28" style="10" customWidth="1"/>
    <col min="11" max="11" width="22.375" style="10" customWidth="1"/>
    <col min="12" max="12" width="3.125" style="70" customWidth="1"/>
    <col min="13" max="13" width="14.375" style="181" hidden="1" customWidth="1"/>
    <col min="14" max="14" width="5.875" style="70" customWidth="1"/>
    <col min="15" max="17" width="7.625" style="70" customWidth="1"/>
    <col min="18" max="19" width="7.625" style="10" customWidth="1"/>
    <col min="20" max="24" width="7.625" style="70" customWidth="1"/>
    <col min="25" max="16384" width="12.625" style="10"/>
  </cols>
  <sheetData>
    <row r="1" spans="1:24" ht="23.1" customHeight="1" thickTop="1" thickBot="1">
      <c r="A1" s="91"/>
      <c r="B1" s="92"/>
      <c r="C1" s="92"/>
      <c r="D1" s="92"/>
      <c r="E1" s="92"/>
      <c r="F1" s="93"/>
      <c r="G1" s="94"/>
      <c r="H1" s="95"/>
      <c r="I1" s="92"/>
      <c r="J1" s="92"/>
      <c r="K1" s="92"/>
      <c r="L1" s="96"/>
      <c r="M1" s="234"/>
      <c r="N1" s="238"/>
      <c r="O1" s="97"/>
      <c r="P1" s="97"/>
      <c r="Q1" s="199"/>
      <c r="R1" s="200"/>
      <c r="S1" s="200"/>
      <c r="T1" s="193"/>
    </row>
    <row r="2" spans="1:24" ht="33" customHeight="1" thickTop="1" thickBot="1">
      <c r="A2" s="91"/>
      <c r="B2" s="92"/>
      <c r="C2" s="92"/>
      <c r="D2" s="92"/>
      <c r="E2" s="92"/>
      <c r="F2" s="93"/>
      <c r="G2" s="94"/>
      <c r="H2" s="95"/>
      <c r="I2" s="92"/>
      <c r="J2" s="92"/>
      <c r="K2" s="92"/>
      <c r="L2" s="96"/>
      <c r="M2" s="234"/>
      <c r="N2" s="238"/>
      <c r="O2" s="215"/>
      <c r="P2" s="220"/>
      <c r="Q2" s="220"/>
      <c r="R2" s="220"/>
      <c r="S2" s="220"/>
      <c r="T2" s="197"/>
    </row>
    <row r="3" spans="1:24" ht="15" customHeight="1" thickTop="1" thickBot="1">
      <c r="A3" s="91"/>
      <c r="B3" s="92"/>
      <c r="C3" s="92"/>
      <c r="D3" s="92"/>
      <c r="E3" s="92"/>
      <c r="F3" s="93"/>
      <c r="G3" s="94"/>
      <c r="H3" s="95"/>
      <c r="I3" s="92"/>
      <c r="J3" s="92"/>
      <c r="K3" s="92"/>
      <c r="L3" s="96"/>
      <c r="M3" s="234"/>
      <c r="N3" s="238"/>
      <c r="O3" s="220"/>
      <c r="P3" s="220"/>
      <c r="Q3" s="220"/>
      <c r="R3" s="220"/>
      <c r="S3" s="220"/>
      <c r="T3" s="197"/>
    </row>
    <row r="4" spans="1:24" ht="33" customHeight="1" thickTop="1" thickBot="1">
      <c r="A4" s="99"/>
      <c r="B4" s="100" t="s">
        <v>37</v>
      </c>
      <c r="C4" s="101"/>
      <c r="D4" s="101"/>
      <c r="E4" s="101"/>
      <c r="F4" s="102"/>
      <c r="G4" s="103"/>
      <c r="H4" s="104"/>
      <c r="I4" s="101"/>
      <c r="J4" s="101"/>
      <c r="K4" s="101"/>
      <c r="L4" s="99"/>
      <c r="M4" s="235"/>
      <c r="N4" s="239"/>
      <c r="O4" s="9"/>
      <c r="P4" s="9"/>
      <c r="Q4" s="9"/>
      <c r="R4" s="9"/>
      <c r="S4" s="9"/>
      <c r="T4" s="148"/>
      <c r="U4" s="194"/>
      <c r="V4" s="194"/>
      <c r="W4" s="194"/>
      <c r="X4" s="194"/>
    </row>
    <row r="5" spans="1:24" ht="18" thickTop="1" thickBot="1">
      <c r="A5" s="96"/>
      <c r="B5" s="105"/>
      <c r="C5" s="92"/>
      <c r="D5" s="92"/>
      <c r="E5" s="92"/>
      <c r="F5" s="93"/>
      <c r="G5" s="94"/>
      <c r="H5" s="106"/>
      <c r="I5" s="92"/>
      <c r="J5" s="92"/>
      <c r="K5" s="92"/>
      <c r="L5" s="96"/>
      <c r="M5" s="234"/>
      <c r="N5" s="239"/>
      <c r="O5" s="220"/>
      <c r="P5" s="220"/>
      <c r="Q5" s="220"/>
      <c r="R5" s="220"/>
      <c r="S5" s="220"/>
      <c r="T5" s="197"/>
    </row>
    <row r="6" spans="1:24" ht="30.75" customHeight="1" thickTop="1" thickBot="1">
      <c r="A6" s="91"/>
      <c r="B6" s="329" t="s">
        <v>38</v>
      </c>
      <c r="C6" s="330"/>
      <c r="D6" s="330"/>
      <c r="E6" s="330"/>
      <c r="F6" s="330"/>
      <c r="G6" s="330"/>
      <c r="H6" s="330"/>
      <c r="I6" s="330"/>
      <c r="J6" s="330"/>
      <c r="K6" s="331"/>
      <c r="L6" s="99"/>
      <c r="M6" s="235"/>
      <c r="N6" s="238"/>
      <c r="O6" s="9"/>
      <c r="P6" s="9"/>
      <c r="Q6" s="9"/>
      <c r="R6" s="9"/>
      <c r="S6" s="9"/>
      <c r="T6" s="148"/>
      <c r="U6" s="194"/>
      <c r="V6" s="194"/>
      <c r="W6" s="194"/>
      <c r="X6" s="194"/>
    </row>
    <row r="7" spans="1:24" s="18" customFormat="1" ht="45.95" customHeight="1" thickTop="1" thickBot="1">
      <c r="A7" s="225"/>
      <c r="B7" s="329" t="s">
        <v>39</v>
      </c>
      <c r="C7" s="330"/>
      <c r="D7" s="330"/>
      <c r="E7" s="330"/>
      <c r="F7" s="330"/>
      <c r="G7" s="330"/>
      <c r="H7" s="330"/>
      <c r="I7" s="330"/>
      <c r="J7" s="330"/>
      <c r="K7" s="331"/>
      <c r="L7" s="99"/>
      <c r="M7" s="235"/>
      <c r="N7" s="240"/>
      <c r="O7" s="9"/>
      <c r="P7" s="9"/>
      <c r="Q7" s="9"/>
      <c r="R7" s="9"/>
      <c r="S7" s="9"/>
      <c r="T7" s="148"/>
      <c r="U7" s="194"/>
      <c r="V7" s="194"/>
      <c r="W7" s="194"/>
      <c r="X7" s="194"/>
    </row>
    <row r="8" spans="1:24" ht="23.1" customHeight="1" thickTop="1" thickBot="1">
      <c r="A8" s="91"/>
      <c r="B8" s="231" t="s">
        <v>40</v>
      </c>
      <c r="C8" s="110"/>
      <c r="D8" s="110"/>
      <c r="E8" s="110"/>
      <c r="F8" s="110"/>
      <c r="G8" s="108"/>
      <c r="H8" s="109"/>
      <c r="I8" s="109"/>
      <c r="J8" s="109"/>
      <c r="K8" s="109"/>
      <c r="L8" s="99"/>
      <c r="M8" s="235"/>
      <c r="N8" s="238"/>
      <c r="O8" s="9"/>
      <c r="P8" s="9"/>
      <c r="Q8" s="9"/>
      <c r="R8" s="9"/>
      <c r="S8" s="9"/>
      <c r="T8" s="148"/>
      <c r="U8" s="194"/>
      <c r="V8" s="194"/>
      <c r="W8" s="194"/>
      <c r="X8" s="194"/>
    </row>
    <row r="9" spans="1:24" ht="23.1" customHeight="1" thickTop="1" thickBot="1">
      <c r="A9" s="91"/>
      <c r="B9" s="300" t="s">
        <v>21</v>
      </c>
      <c r="C9" s="301"/>
      <c r="D9" s="111"/>
      <c r="E9" s="107"/>
      <c r="F9" s="107"/>
      <c r="G9" s="108"/>
      <c r="H9" s="109"/>
      <c r="I9" s="109"/>
      <c r="J9" s="109"/>
      <c r="K9" s="109"/>
      <c r="L9" s="99"/>
      <c r="M9" s="235"/>
      <c r="N9" s="238"/>
      <c r="O9" s="9"/>
      <c r="P9" s="9"/>
      <c r="Q9" s="9"/>
      <c r="R9" s="9"/>
      <c r="S9" s="9"/>
      <c r="T9" s="148"/>
      <c r="U9" s="194"/>
      <c r="V9" s="194"/>
      <c r="W9" s="194"/>
      <c r="X9" s="194"/>
    </row>
    <row r="10" spans="1:24" ht="18.95" customHeight="1" thickTop="1" thickBot="1">
      <c r="A10" s="91"/>
      <c r="B10" s="332"/>
      <c r="C10" s="333"/>
      <c r="D10" s="112"/>
      <c r="E10" s="107"/>
      <c r="F10" s="107"/>
      <c r="G10" s="108"/>
      <c r="H10" s="109"/>
      <c r="I10" s="109"/>
      <c r="J10" s="109"/>
      <c r="K10" s="109"/>
      <c r="L10" s="99"/>
      <c r="M10" s="235"/>
      <c r="N10" s="238"/>
      <c r="O10" s="9"/>
      <c r="P10" s="9"/>
      <c r="Q10" s="9"/>
      <c r="R10" s="9"/>
      <c r="S10" s="9"/>
      <c r="T10" s="148"/>
      <c r="U10" s="194"/>
      <c r="V10" s="194"/>
      <c r="W10" s="194"/>
      <c r="X10" s="194"/>
    </row>
    <row r="11" spans="1:24" ht="21" customHeight="1" thickTop="1" thickBot="1">
      <c r="A11" s="113"/>
      <c r="B11" s="114"/>
      <c r="C11" s="115"/>
      <c r="D11" s="115"/>
      <c r="E11" s="116"/>
      <c r="F11" s="117"/>
      <c r="G11" s="118"/>
      <c r="H11" s="114"/>
      <c r="I11" s="119"/>
      <c r="J11" s="120"/>
      <c r="K11" s="121"/>
      <c r="L11" s="122"/>
      <c r="M11" s="236"/>
      <c r="N11" s="306"/>
      <c r="O11" s="9"/>
      <c r="P11" s="9"/>
      <c r="Q11" s="9"/>
      <c r="R11" s="9"/>
      <c r="S11" s="9"/>
      <c r="T11" s="148"/>
      <c r="U11" s="194"/>
      <c r="V11" s="194"/>
      <c r="W11" s="194"/>
      <c r="X11" s="194"/>
    </row>
    <row r="12" spans="1:24" ht="36" customHeight="1" thickTop="1" thickBot="1">
      <c r="A12" s="272" t="s">
        <v>41</v>
      </c>
      <c r="B12" s="307" t="s">
        <v>42</v>
      </c>
      <c r="C12" s="307"/>
      <c r="D12" s="264" t="s">
        <v>43</v>
      </c>
      <c r="E12" s="124" t="s">
        <v>44</v>
      </c>
      <c r="F12" s="124" t="s">
        <v>45</v>
      </c>
      <c r="G12" s="232" t="s">
        <v>46</v>
      </c>
      <c r="H12" s="264" t="s">
        <v>47</v>
      </c>
      <c r="I12" s="125" t="s">
        <v>48</v>
      </c>
      <c r="J12" s="125" t="s">
        <v>49</v>
      </c>
      <c r="K12" s="233" t="s">
        <v>50</v>
      </c>
      <c r="L12" s="126"/>
      <c r="M12" s="237"/>
      <c r="N12" s="338"/>
      <c r="O12" s="221"/>
      <c r="P12" s="221"/>
      <c r="Q12" s="221"/>
      <c r="R12" s="221"/>
      <c r="S12" s="221"/>
      <c r="T12" s="198"/>
      <c r="U12" s="195"/>
      <c r="V12" s="195"/>
      <c r="W12" s="195"/>
      <c r="X12" s="195"/>
    </row>
    <row r="13" spans="1:24" ht="26.25" customHeight="1" thickTop="1" thickBot="1">
      <c r="A13" s="126"/>
      <c r="B13" s="129" t="str">
        <f>'2. Select Expenditure Items'!C11</f>
        <v>Establishment of Online Sales Platform</v>
      </c>
      <c r="C13" s="130"/>
      <c r="D13" s="131"/>
      <c r="E13" s="132"/>
      <c r="F13" s="133"/>
      <c r="G13" s="133"/>
      <c r="H13" s="134"/>
      <c r="I13" s="134"/>
      <c r="J13" s="135"/>
      <c r="K13" s="134"/>
      <c r="L13" s="126"/>
      <c r="M13" s="237"/>
      <c r="N13" s="339"/>
      <c r="O13" s="221"/>
      <c r="P13" s="221"/>
      <c r="Q13" s="221"/>
      <c r="R13" s="221"/>
      <c r="S13" s="221"/>
      <c r="T13" s="198"/>
      <c r="U13" s="195"/>
      <c r="V13" s="195"/>
      <c r="W13" s="195"/>
      <c r="X13" s="195"/>
    </row>
    <row r="14" spans="1:24" ht="39.950000000000003" customHeight="1" thickTop="1" thickBot="1">
      <c r="A14" s="126"/>
      <c r="B14" s="136">
        <f>IF('2. Select Expenditure Items'!B11=TRUE,1,0)</f>
        <v>0</v>
      </c>
      <c r="C14" s="137" t="s">
        <v>51</v>
      </c>
      <c r="D14" s="195"/>
      <c r="E14" s="245"/>
      <c r="F14" s="308">
        <f>SUM(E14:E16)</f>
        <v>0</v>
      </c>
      <c r="G14" s="308" t="s">
        <v>52</v>
      </c>
      <c r="H14" s="310" t="s">
        <v>52</v>
      </c>
      <c r="I14" s="321" t="s">
        <v>52</v>
      </c>
      <c r="J14" s="310" t="s">
        <v>53</v>
      </c>
      <c r="K14" s="310"/>
      <c r="L14" s="126"/>
      <c r="M14" s="303" t="str">
        <f>IF(AND('2. Select Expenditure Items'!B11=TRUE,ISBLANK(E14),ISBLANK(E15),ISBLANK(E16)),1,"")</f>
        <v/>
      </c>
      <c r="N14" s="138"/>
      <c r="O14" s="221"/>
      <c r="P14" s="221"/>
      <c r="Q14" s="221"/>
      <c r="R14" s="221"/>
      <c r="S14" s="221"/>
      <c r="T14" s="198"/>
      <c r="U14" s="195"/>
      <c r="V14" s="195"/>
      <c r="W14" s="195"/>
      <c r="X14" s="195"/>
    </row>
    <row r="15" spans="1:24" ht="39.950000000000003" customHeight="1" thickBot="1">
      <c r="A15" s="126"/>
      <c r="B15" s="246">
        <f>B14</f>
        <v>0</v>
      </c>
      <c r="C15" s="139" t="s">
        <v>54</v>
      </c>
      <c r="D15" s="195"/>
      <c r="E15" s="245"/>
      <c r="F15" s="308"/>
      <c r="G15" s="308"/>
      <c r="H15" s="310"/>
      <c r="I15" s="321"/>
      <c r="J15" s="310"/>
      <c r="K15" s="310"/>
      <c r="L15" s="126"/>
      <c r="M15" s="312"/>
      <c r="N15" s="138"/>
      <c r="O15" s="221"/>
      <c r="P15" s="221"/>
      <c r="Q15" s="221"/>
      <c r="R15" s="221"/>
      <c r="S15" s="221"/>
      <c r="T15" s="198"/>
      <c r="U15" s="195"/>
      <c r="V15" s="195"/>
      <c r="W15" s="195"/>
      <c r="X15" s="195"/>
    </row>
    <row r="16" spans="1:24" ht="39.950000000000003" customHeight="1" thickBot="1">
      <c r="A16" s="126"/>
      <c r="B16" s="136">
        <f>B14</f>
        <v>0</v>
      </c>
      <c r="C16" s="137" t="s">
        <v>55</v>
      </c>
      <c r="D16" s="247"/>
      <c r="E16" s="245"/>
      <c r="F16" s="309"/>
      <c r="G16" s="309"/>
      <c r="H16" s="311"/>
      <c r="I16" s="322"/>
      <c r="J16" s="311"/>
      <c r="K16" s="311"/>
      <c r="L16" s="126"/>
      <c r="M16" s="304"/>
      <c r="N16" s="138"/>
      <c r="O16" s="221"/>
      <c r="P16" s="221"/>
      <c r="Q16" s="221"/>
      <c r="R16" s="221"/>
      <c r="S16" s="221"/>
      <c r="T16" s="198"/>
      <c r="U16" s="195"/>
      <c r="V16" s="195"/>
      <c r="W16" s="195"/>
      <c r="X16" s="195"/>
    </row>
    <row r="17" spans="1:24" ht="26.25" customHeight="1" thickTop="1" thickBot="1">
      <c r="A17" s="273"/>
      <c r="B17" s="129" t="str">
        <f>'2. Select Expenditure Items'!C12</f>
        <v>Advertisement 
(related to the promotion of applicant enterprise’s 
e-commerce business)</v>
      </c>
      <c r="C17" s="130"/>
      <c r="D17" s="142"/>
      <c r="E17" s="143"/>
      <c r="F17" s="143"/>
      <c r="G17" s="144"/>
      <c r="H17" s="145"/>
      <c r="I17" s="145"/>
      <c r="J17" s="146"/>
      <c r="K17" s="142"/>
      <c r="L17" s="126"/>
      <c r="M17" s="127"/>
      <c r="N17" s="138"/>
      <c r="O17" s="221"/>
      <c r="P17" s="221"/>
      <c r="Q17" s="221"/>
      <c r="R17" s="221"/>
      <c r="S17" s="221"/>
      <c r="T17" s="198"/>
      <c r="U17" s="195"/>
      <c r="V17" s="195"/>
      <c r="W17" s="195"/>
      <c r="X17" s="195"/>
    </row>
    <row r="18" spans="1:24" ht="39.950000000000003" customHeight="1" thickTop="1" thickBot="1">
      <c r="A18" s="126"/>
      <c r="B18" s="141">
        <f>IF('2. Select Expenditure Items'!B12=TRUE,1,0)</f>
        <v>0</v>
      </c>
      <c r="C18" s="137" t="s">
        <v>56</v>
      </c>
      <c r="D18" s="195"/>
      <c r="E18" s="245"/>
      <c r="F18" s="308">
        <f>SUM(E18:E22)</f>
        <v>0</v>
      </c>
      <c r="G18" s="308" t="s">
        <v>52</v>
      </c>
      <c r="H18" s="325" t="s">
        <v>57</v>
      </c>
      <c r="I18" s="320" t="s">
        <v>57</v>
      </c>
      <c r="J18" s="310" t="s">
        <v>58</v>
      </c>
      <c r="K18" s="310"/>
      <c r="L18" s="126"/>
      <c r="M18" s="303" t="str">
        <f>IF(AND('2. Select Expenditure Items'!B12=TRUE,ISBLANK(E18),ISBLANK(#REF!),ISBLANK(E19),ISBLANK(E22)),1,"")</f>
        <v/>
      </c>
      <c r="N18" s="147"/>
      <c r="O18" s="221"/>
      <c r="P18" s="221"/>
      <c r="Q18" s="221"/>
      <c r="R18" s="221"/>
      <c r="S18" s="221"/>
      <c r="T18" s="198"/>
      <c r="U18" s="195"/>
      <c r="V18" s="195"/>
      <c r="W18" s="195"/>
      <c r="X18" s="195"/>
    </row>
    <row r="19" spans="1:24" ht="39.950000000000003" customHeight="1" thickBot="1">
      <c r="A19" s="126"/>
      <c r="B19" s="140">
        <f>B18</f>
        <v>0</v>
      </c>
      <c r="C19" s="139" t="s">
        <v>59</v>
      </c>
      <c r="D19" s="195"/>
      <c r="E19" s="245"/>
      <c r="F19" s="308"/>
      <c r="G19" s="308"/>
      <c r="H19" s="325"/>
      <c r="I19" s="320"/>
      <c r="J19" s="310"/>
      <c r="K19" s="310"/>
      <c r="L19" s="126"/>
      <c r="M19" s="312"/>
      <c r="N19" s="138"/>
      <c r="O19" s="221"/>
      <c r="P19" s="221"/>
      <c r="Q19" s="221"/>
      <c r="R19" s="221"/>
      <c r="S19" s="221"/>
      <c r="T19" s="198"/>
      <c r="U19" s="195"/>
      <c r="V19" s="195"/>
      <c r="W19" s="195"/>
      <c r="X19" s="195"/>
    </row>
    <row r="20" spans="1:24" ht="39.950000000000003" customHeight="1" thickBot="1">
      <c r="A20" s="126"/>
      <c r="B20" s="140">
        <f>B18</f>
        <v>0</v>
      </c>
      <c r="C20" s="139" t="s">
        <v>60</v>
      </c>
      <c r="D20" s="195"/>
      <c r="E20" s="245"/>
      <c r="F20" s="308"/>
      <c r="G20" s="308"/>
      <c r="H20" s="325"/>
      <c r="I20" s="320"/>
      <c r="J20" s="310"/>
      <c r="K20" s="310"/>
      <c r="L20" s="126"/>
      <c r="M20" s="312"/>
      <c r="N20" s="138"/>
      <c r="O20" s="221"/>
      <c r="P20" s="221"/>
      <c r="Q20" s="221"/>
      <c r="R20" s="221"/>
      <c r="S20" s="221"/>
      <c r="T20" s="198"/>
      <c r="U20" s="195"/>
      <c r="V20" s="195"/>
      <c r="W20" s="195"/>
      <c r="X20" s="195"/>
    </row>
    <row r="21" spans="1:24" ht="39.950000000000003" customHeight="1" thickBot="1">
      <c r="A21" s="126"/>
      <c r="B21" s="140">
        <f>B19</f>
        <v>0</v>
      </c>
      <c r="C21" s="139" t="s">
        <v>61</v>
      </c>
      <c r="D21" s="195"/>
      <c r="E21" s="245"/>
      <c r="F21" s="308"/>
      <c r="G21" s="308"/>
      <c r="H21" s="325"/>
      <c r="I21" s="320"/>
      <c r="J21" s="310"/>
      <c r="K21" s="310"/>
      <c r="L21" s="126"/>
      <c r="M21" s="312"/>
      <c r="N21" s="138"/>
      <c r="O21" s="221"/>
      <c r="P21" s="221"/>
      <c r="Q21" s="221"/>
      <c r="R21" s="221"/>
      <c r="S21" s="221"/>
      <c r="T21" s="198"/>
      <c r="U21" s="195"/>
      <c r="V21" s="195"/>
      <c r="W21" s="195"/>
      <c r="X21" s="195"/>
    </row>
    <row r="22" spans="1:24" ht="39.950000000000003" customHeight="1" thickBot="1">
      <c r="A22" s="126"/>
      <c r="B22" s="136">
        <f>B18</f>
        <v>0</v>
      </c>
      <c r="C22" s="139" t="s">
        <v>62</v>
      </c>
      <c r="D22" s="247"/>
      <c r="E22" s="245"/>
      <c r="F22" s="308"/>
      <c r="G22" s="308"/>
      <c r="H22" s="325"/>
      <c r="I22" s="320"/>
      <c r="J22" s="310"/>
      <c r="K22" s="311"/>
      <c r="L22" s="126"/>
      <c r="M22" s="304"/>
      <c r="N22" s="138"/>
      <c r="O22" s="221"/>
      <c r="P22" s="221"/>
      <c r="Q22" s="221"/>
      <c r="R22" s="221"/>
      <c r="S22" s="221"/>
      <c r="T22" s="198"/>
      <c r="U22" s="195"/>
      <c r="V22" s="195"/>
      <c r="W22" s="195"/>
      <c r="X22" s="195"/>
    </row>
    <row r="23" spans="1:24" ht="26.25" customHeight="1" thickTop="1" thickBot="1">
      <c r="A23" s="273"/>
      <c r="B23" s="129" t="str">
        <f>'2. Select Expenditure Items'!C13</f>
        <v>Development or Enhancement of Mobile Applications</v>
      </c>
      <c r="C23" s="130"/>
      <c r="D23" s="142"/>
      <c r="E23" s="143"/>
      <c r="F23" s="143"/>
      <c r="G23" s="144"/>
      <c r="H23" s="145"/>
      <c r="I23" s="145"/>
      <c r="J23" s="146"/>
      <c r="K23" s="142"/>
      <c r="L23" s="126"/>
      <c r="M23" s="127"/>
      <c r="N23" s="138"/>
      <c r="O23" s="221"/>
      <c r="P23" s="221"/>
      <c r="Q23" s="221"/>
      <c r="R23" s="221"/>
      <c r="S23" s="221"/>
      <c r="T23" s="198"/>
      <c r="U23" s="195"/>
      <c r="V23" s="195"/>
      <c r="W23" s="195"/>
      <c r="X23" s="195"/>
    </row>
    <row r="24" spans="1:24" ht="39.950000000000003" customHeight="1" thickTop="1" thickBot="1">
      <c r="A24" s="126"/>
      <c r="B24" s="141">
        <f>IF('2. Select Expenditure Items'!B13=TRUE,1,0)</f>
        <v>0</v>
      </c>
      <c r="C24" s="137" t="s">
        <v>63</v>
      </c>
      <c r="D24" s="195"/>
      <c r="E24" s="245"/>
      <c r="F24" s="308">
        <f>SUM(E24:E25)</f>
        <v>0</v>
      </c>
      <c r="G24" s="308" t="s">
        <v>52</v>
      </c>
      <c r="H24" s="310" t="s">
        <v>52</v>
      </c>
      <c r="I24" s="321" t="s">
        <v>52</v>
      </c>
      <c r="J24" s="310" t="s">
        <v>64</v>
      </c>
      <c r="K24" s="310"/>
      <c r="L24" s="126"/>
      <c r="M24" s="303" t="str">
        <f>IF(AND('2. Select Expenditure Items'!B13=TRUE,ISBLANK(E24),ISBLANK(E25)),1,"")</f>
        <v/>
      </c>
      <c r="N24" s="138"/>
      <c r="O24" s="221"/>
      <c r="P24" s="9"/>
      <c r="Q24" s="221"/>
      <c r="R24" s="221"/>
      <c r="S24" s="221"/>
      <c r="T24" s="198"/>
      <c r="U24" s="195"/>
      <c r="V24" s="195"/>
      <c r="W24" s="195"/>
      <c r="X24" s="195"/>
    </row>
    <row r="25" spans="1:24" ht="39.950000000000003" customHeight="1" thickBot="1">
      <c r="A25" s="126"/>
      <c r="B25" s="249">
        <f>B24</f>
        <v>0</v>
      </c>
      <c r="C25" s="137" t="s">
        <v>65</v>
      </c>
      <c r="D25" s="247"/>
      <c r="E25" s="248"/>
      <c r="F25" s="309"/>
      <c r="G25" s="309"/>
      <c r="H25" s="311"/>
      <c r="I25" s="322"/>
      <c r="J25" s="311"/>
      <c r="K25" s="311"/>
      <c r="L25" s="126"/>
      <c r="M25" s="304"/>
      <c r="N25" s="138"/>
      <c r="O25" s="221"/>
      <c r="P25" s="221"/>
      <c r="Q25" s="221"/>
      <c r="R25" s="221"/>
      <c r="S25" s="221"/>
      <c r="T25" s="198"/>
      <c r="U25" s="195"/>
      <c r="V25" s="195"/>
      <c r="W25" s="195"/>
      <c r="X25" s="195"/>
    </row>
    <row r="26" spans="1:24" ht="26.25" customHeight="1" thickTop="1" thickBot="1">
      <c r="A26" s="273"/>
      <c r="B26" s="129" t="str">
        <f>'2. Select Expenditure Items'!C14</f>
        <v>Development or Enhancement of Company Website</v>
      </c>
      <c r="C26" s="130"/>
      <c r="D26" s="142"/>
      <c r="E26" s="143"/>
      <c r="F26" s="143"/>
      <c r="G26" s="144"/>
      <c r="H26" s="145"/>
      <c r="I26" s="256"/>
      <c r="J26" s="146"/>
      <c r="K26" s="142"/>
      <c r="L26" s="126"/>
      <c r="M26" s="127"/>
      <c r="N26" s="138"/>
      <c r="O26" s="221"/>
      <c r="P26" s="221"/>
      <c r="Q26" s="221"/>
      <c r="R26" s="221"/>
      <c r="S26" s="221"/>
      <c r="T26" s="198"/>
      <c r="U26" s="195"/>
      <c r="V26" s="195"/>
      <c r="W26" s="195"/>
      <c r="X26" s="195"/>
    </row>
    <row r="27" spans="1:24" ht="39.950000000000003" customHeight="1" thickTop="1" thickBot="1">
      <c r="A27" s="126"/>
      <c r="B27" s="141">
        <f>IF('2. Select Expenditure Items'!B14=TRUE,1,0)</f>
        <v>0</v>
      </c>
      <c r="C27" s="137" t="s">
        <v>66</v>
      </c>
      <c r="D27" s="195"/>
      <c r="E27" s="245"/>
      <c r="F27" s="323">
        <f>E27+E28</f>
        <v>0</v>
      </c>
      <c r="G27" s="323" t="s">
        <v>57</v>
      </c>
      <c r="H27" s="325" t="s">
        <v>57</v>
      </c>
      <c r="I27" s="319" t="s">
        <v>57</v>
      </c>
      <c r="J27" s="310" t="s">
        <v>67</v>
      </c>
      <c r="K27" s="310"/>
      <c r="L27" s="126"/>
      <c r="M27" s="303" t="str">
        <f>IF(AND('2. Select Expenditure Items'!B14=TRUE,ISBLANK(E27),ISBLANK(E28)),1,"")</f>
        <v/>
      </c>
      <c r="N27" s="138"/>
      <c r="O27" s="221"/>
      <c r="P27" s="221"/>
      <c r="Q27" s="221"/>
      <c r="R27" s="221"/>
      <c r="S27" s="221"/>
      <c r="T27" s="198"/>
      <c r="U27" s="195"/>
      <c r="V27" s="195"/>
      <c r="W27" s="195"/>
      <c r="X27" s="195"/>
    </row>
    <row r="28" spans="1:24" ht="39.950000000000003" customHeight="1" thickBot="1">
      <c r="A28" s="126"/>
      <c r="B28" s="136">
        <f>B27</f>
        <v>0</v>
      </c>
      <c r="C28" s="137" t="s">
        <v>68</v>
      </c>
      <c r="D28" s="247"/>
      <c r="E28" s="248"/>
      <c r="F28" s="324"/>
      <c r="G28" s="324"/>
      <c r="H28" s="326"/>
      <c r="I28" s="320"/>
      <c r="J28" s="311"/>
      <c r="K28" s="311"/>
      <c r="L28" s="126"/>
      <c r="M28" s="304"/>
      <c r="N28" s="138"/>
      <c r="O28" s="221"/>
      <c r="P28" s="221"/>
      <c r="Q28" s="221"/>
      <c r="R28" s="221"/>
      <c r="S28" s="221"/>
      <c r="T28" s="198"/>
      <c r="U28" s="195"/>
      <c r="V28" s="195"/>
      <c r="W28" s="195"/>
      <c r="X28" s="195"/>
    </row>
    <row r="29" spans="1:24" ht="26.25" customHeight="1" thickTop="1" thickBot="1">
      <c r="A29" s="273"/>
      <c r="B29" s="129" t="str">
        <f>'2. Select Expenditure Items'!C15</f>
        <v>Other e-commerce related project measures</v>
      </c>
      <c r="C29" s="130"/>
      <c r="D29" s="142"/>
      <c r="E29" s="143"/>
      <c r="F29" s="143"/>
      <c r="G29" s="144"/>
      <c r="H29" s="145"/>
      <c r="I29" s="145"/>
      <c r="J29" s="146"/>
      <c r="K29" s="142"/>
      <c r="L29" s="126"/>
      <c r="M29" s="127"/>
      <c r="N29" s="138"/>
      <c r="O29" s="221"/>
      <c r="P29" s="221"/>
      <c r="Q29" s="221"/>
      <c r="R29" s="221"/>
      <c r="S29" s="221"/>
      <c r="T29" s="198"/>
      <c r="U29" s="195"/>
      <c r="V29" s="195"/>
      <c r="W29" s="195"/>
      <c r="X29" s="195"/>
    </row>
    <row r="30" spans="1:24" ht="39.950000000000003" customHeight="1" thickTop="1" thickBot="1">
      <c r="A30" s="126"/>
      <c r="B30" s="141">
        <f>IF('2. Select Expenditure Items'!B15=TRUE,1,0)</f>
        <v>0</v>
      </c>
      <c r="C30" s="137" t="s">
        <v>69</v>
      </c>
      <c r="D30" s="195"/>
      <c r="E30" s="245"/>
      <c r="F30" s="308">
        <f>SUM(E30:E31)</f>
        <v>0</v>
      </c>
      <c r="G30" s="308" t="s">
        <v>52</v>
      </c>
      <c r="H30" s="310" t="s">
        <v>52</v>
      </c>
      <c r="I30" s="321" t="s">
        <v>52</v>
      </c>
      <c r="J30" s="310"/>
      <c r="K30" s="310"/>
      <c r="L30" s="126"/>
      <c r="M30" s="303" t="str">
        <f>IF(AND('2. Select Expenditure Items'!B15=TRUE,ISBLANK(E30),ISBLANK(E31)),1,"")</f>
        <v/>
      </c>
      <c r="N30" s="138"/>
      <c r="O30" s="221"/>
      <c r="P30" s="221"/>
      <c r="Q30" s="221"/>
      <c r="R30" s="221"/>
      <c r="S30" s="221"/>
      <c r="T30" s="198"/>
      <c r="U30" s="195"/>
      <c r="V30" s="195"/>
      <c r="W30" s="195"/>
      <c r="X30" s="195"/>
    </row>
    <row r="31" spans="1:24" ht="39.950000000000003" customHeight="1" thickBot="1">
      <c r="A31" s="126"/>
      <c r="B31" s="136">
        <f>B30</f>
        <v>0</v>
      </c>
      <c r="C31" s="137" t="s">
        <v>70</v>
      </c>
      <c r="D31" s="247"/>
      <c r="E31" s="248"/>
      <c r="F31" s="309"/>
      <c r="G31" s="309"/>
      <c r="H31" s="311"/>
      <c r="I31" s="322"/>
      <c r="J31" s="311"/>
      <c r="K31" s="311"/>
      <c r="L31" s="126"/>
      <c r="M31" s="304"/>
      <c r="N31" s="138"/>
      <c r="O31" s="221"/>
      <c r="P31" s="221"/>
      <c r="Q31" s="221"/>
      <c r="R31" s="221"/>
      <c r="S31" s="221"/>
      <c r="T31" s="198"/>
      <c r="U31" s="195"/>
      <c r="V31" s="195"/>
      <c r="W31" s="195"/>
      <c r="X31" s="195"/>
    </row>
    <row r="32" spans="1:24" ht="26.25" customHeight="1" thickTop="1" thickBot="1">
      <c r="A32" s="273"/>
      <c r="B32" s="129" t="str">
        <f>'2. Select Expenditure Items'!C16</f>
        <v xml:space="preserve">External audit </v>
      </c>
      <c r="C32" s="130"/>
      <c r="D32" s="142"/>
      <c r="E32" s="143"/>
      <c r="F32" s="143"/>
      <c r="G32" s="144"/>
      <c r="H32" s="145"/>
      <c r="I32" s="145"/>
      <c r="J32" s="146"/>
      <c r="K32" s="142"/>
      <c r="L32" s="126"/>
      <c r="M32" s="127"/>
      <c r="N32" s="138"/>
      <c r="O32" s="221"/>
      <c r="P32" s="221"/>
      <c r="Q32" s="221"/>
      <c r="R32" s="221"/>
      <c r="S32" s="221"/>
      <c r="T32" s="198"/>
      <c r="U32" s="195"/>
      <c r="V32" s="195"/>
      <c r="W32" s="195"/>
      <c r="X32" s="195"/>
    </row>
    <row r="33" spans="1:24" ht="72.75" thickTop="1" thickBot="1">
      <c r="A33" s="126"/>
      <c r="B33" s="141">
        <f>IF('2. Select Expenditure Items'!B16=TRUE,1,0)</f>
        <v>0</v>
      </c>
      <c r="C33" s="251" t="s">
        <v>71</v>
      </c>
      <c r="D33" s="253"/>
      <c r="E33" s="245"/>
      <c r="F33" s="252">
        <f>E33</f>
        <v>0</v>
      </c>
      <c r="G33" s="252">
        <f>IF('1. Start Project Planning'!D18&gt;18,2,1)*10000</f>
        <v>10000</v>
      </c>
      <c r="H33" s="254" t="s">
        <v>72</v>
      </c>
      <c r="I33" s="255" t="str">
        <f>IF('[1]2. Select Expenditure Items'!B16=FALSE,"/",IF(#REF!&gt;0,"", IF(AND(F33&lt;=G33),"OK","Exceeds budget cap by HK$"&amp;F33-G33)))</f>
        <v>/</v>
      </c>
      <c r="J33" s="267"/>
      <c r="K33" s="250"/>
      <c r="L33" s="126"/>
      <c r="M33" s="123" t="str">
        <f>IF(AND('2. Select Expenditure Items'!B16=TRUE,ISBLANK(E33)),1,"")</f>
        <v/>
      </c>
      <c r="N33" s="138"/>
      <c r="O33" s="221"/>
      <c r="P33" s="221"/>
      <c r="Q33" s="221"/>
      <c r="R33" s="221"/>
      <c r="S33" s="221"/>
      <c r="T33" s="198"/>
      <c r="U33" s="195"/>
      <c r="V33" s="195"/>
      <c r="W33" s="195"/>
      <c r="X33" s="195"/>
    </row>
    <row r="34" spans="1:24" ht="22.5" customHeight="1" thickTop="1" thickBot="1">
      <c r="A34" s="149"/>
      <c r="B34" s="29"/>
      <c r="C34" s="150"/>
      <c r="D34" s="150"/>
      <c r="E34" s="150"/>
      <c r="F34" s="151"/>
      <c r="G34" s="151"/>
      <c r="H34" s="152"/>
      <c r="I34" s="153"/>
      <c r="J34" s="154"/>
      <c r="K34" s="155"/>
      <c r="L34" s="156"/>
      <c r="M34" s="237">
        <f>SUM(M14:M33)</f>
        <v>0</v>
      </c>
      <c r="N34" s="242"/>
      <c r="O34" s="221"/>
      <c r="P34" s="221"/>
      <c r="Q34" s="221"/>
      <c r="R34" s="221"/>
      <c r="S34" s="221"/>
      <c r="T34" s="198"/>
      <c r="U34" s="195"/>
      <c r="V34" s="195"/>
      <c r="W34" s="195"/>
      <c r="X34" s="195"/>
    </row>
    <row r="35" spans="1:24" ht="22.5" customHeight="1" thickTop="1" thickBot="1">
      <c r="A35" s="149"/>
      <c r="B35" s="37"/>
      <c r="C35" s="157" t="s">
        <v>73</v>
      </c>
      <c r="D35" s="158"/>
      <c r="E35" s="230" t="s">
        <v>74</v>
      </c>
      <c r="F35" s="224">
        <f>SUM(F13:F33)</f>
        <v>0</v>
      </c>
      <c r="G35" s="98"/>
      <c r="H35" s="159" t="str">
        <f>IF(F35&lt;=3200000,"","The total project cost exceeds $3.2 million HKD.")</f>
        <v/>
      </c>
      <c r="I35" s="160"/>
      <c r="J35" s="161"/>
      <c r="K35" s="162"/>
      <c r="L35" s="163"/>
      <c r="M35" s="241"/>
      <c r="N35" s="243"/>
      <c r="O35" s="221"/>
      <c r="P35" s="221"/>
      <c r="Q35" s="221"/>
      <c r="R35" s="221"/>
      <c r="S35" s="221"/>
      <c r="T35" s="198"/>
      <c r="U35" s="195"/>
      <c r="V35" s="195"/>
      <c r="W35" s="195"/>
      <c r="X35" s="195"/>
    </row>
    <row r="36" spans="1:24" ht="39" customHeight="1" thickTop="1" thickBot="1">
      <c r="A36" s="164"/>
      <c r="B36" s="165"/>
      <c r="C36" s="166"/>
      <c r="D36" s="166"/>
      <c r="E36" s="166"/>
      <c r="F36" s="167"/>
      <c r="G36" s="168"/>
      <c r="H36" s="313" t="str">
        <f>IF(F35&lt;=2000000,"","❗The BUD Fund is a 1:3 matching fund, and the maximum funding for each project (including external audit fees) is HK$800,00. If the total project cost exceeds HK$3.2 million, the amount of funding will be less than 25%. Consider adjusting your budget. ")</f>
        <v/>
      </c>
      <c r="I36" s="314"/>
      <c r="J36" s="314"/>
      <c r="K36" s="315"/>
      <c r="L36" s="163"/>
      <c r="M36" s="237"/>
      <c r="N36" s="243"/>
      <c r="O36" s="221"/>
      <c r="P36" s="221"/>
      <c r="Q36" s="221"/>
      <c r="R36" s="221"/>
      <c r="S36" s="221"/>
      <c r="T36" s="198"/>
      <c r="U36" s="195"/>
      <c r="V36" s="195"/>
      <c r="W36" s="195"/>
      <c r="X36" s="195"/>
    </row>
    <row r="37" spans="1:24" ht="19.5" thickTop="1" thickBot="1">
      <c r="A37" s="164"/>
      <c r="B37" s="165"/>
      <c r="C37" s="316" t="s">
        <v>75</v>
      </c>
      <c r="D37" s="317"/>
      <c r="E37" s="230" t="s">
        <v>74</v>
      </c>
      <c r="F37" s="223">
        <f>IF(F35*0.25&lt;800000,F35*0.25,800000)</f>
        <v>0</v>
      </c>
      <c r="G37" s="169"/>
      <c r="H37" s="170"/>
      <c r="I37" s="170"/>
      <c r="J37" s="171"/>
      <c r="K37" s="171"/>
      <c r="L37" s="156"/>
      <c r="M37" s="237"/>
      <c r="N37" s="244"/>
      <c r="O37" s="221"/>
      <c r="P37" s="221"/>
      <c r="Q37" s="221"/>
      <c r="R37" s="221"/>
      <c r="S37" s="221"/>
      <c r="T37" s="198"/>
      <c r="U37" s="195"/>
      <c r="V37" s="195"/>
      <c r="W37" s="195"/>
      <c r="X37" s="195"/>
    </row>
    <row r="38" spans="1:24" ht="19.5" thickTop="1" thickBot="1">
      <c r="A38" s="164"/>
      <c r="B38" s="174"/>
      <c r="C38" s="327"/>
      <c r="D38" s="328"/>
      <c r="E38" s="261"/>
      <c r="F38" s="262"/>
      <c r="G38" s="263"/>
      <c r="H38" s="258"/>
      <c r="I38" s="170"/>
      <c r="J38" s="171"/>
      <c r="K38" s="171"/>
      <c r="L38" s="156"/>
      <c r="M38" s="237"/>
      <c r="N38" s="257"/>
      <c r="O38" s="221"/>
      <c r="P38" s="221"/>
      <c r="Q38" s="221"/>
      <c r="R38" s="221"/>
      <c r="S38" s="221"/>
      <c r="T38" s="128"/>
      <c r="U38" s="195"/>
      <c r="V38" s="195"/>
      <c r="W38" s="195"/>
      <c r="X38" s="195"/>
    </row>
    <row r="39" spans="1:24" ht="22.5" customHeight="1" thickTop="1" thickBot="1">
      <c r="A39" s="164"/>
      <c r="B39" s="165"/>
      <c r="C39" s="259"/>
      <c r="D39" s="259"/>
      <c r="E39" s="259"/>
      <c r="F39" s="260"/>
      <c r="G39" s="260"/>
      <c r="H39" s="172"/>
      <c r="I39" s="172"/>
      <c r="J39" s="173"/>
      <c r="K39" s="173"/>
      <c r="L39" s="156"/>
      <c r="M39" s="237"/>
      <c r="N39" s="305"/>
      <c r="O39" s="221"/>
      <c r="P39" s="222"/>
      <c r="Q39" s="221"/>
      <c r="R39" s="222"/>
      <c r="S39" s="222"/>
      <c r="T39" s="128"/>
      <c r="U39" s="195"/>
      <c r="V39" s="195"/>
      <c r="W39" s="195"/>
      <c r="X39" s="195"/>
    </row>
    <row r="40" spans="1:24" ht="37.5" customHeight="1" thickTop="1" thickBot="1">
      <c r="A40" s="164"/>
      <c r="B40" s="174"/>
      <c r="C40" s="318" t="s">
        <v>76</v>
      </c>
      <c r="D40" s="340"/>
      <c r="E40" s="340"/>
      <c r="F40" s="340"/>
      <c r="G40" s="340"/>
      <c r="H40" s="175"/>
      <c r="I40" s="172"/>
      <c r="J40" s="173"/>
      <c r="K40" s="173"/>
      <c r="L40" s="156"/>
      <c r="M40" s="237"/>
      <c r="N40" s="338"/>
      <c r="O40" s="221"/>
      <c r="P40" s="221"/>
      <c r="Q40" s="221"/>
      <c r="R40" s="221"/>
      <c r="S40" s="221"/>
      <c r="T40" s="128"/>
      <c r="U40" s="195"/>
      <c r="V40" s="195"/>
      <c r="W40" s="195"/>
      <c r="X40" s="195"/>
    </row>
    <row r="41" spans="1:24" ht="63" customHeight="1" thickTop="1" thickBot="1">
      <c r="A41" s="164"/>
      <c r="B41" s="174"/>
      <c r="C41" s="341"/>
      <c r="D41" s="341"/>
      <c r="E41" s="341"/>
      <c r="F41" s="341"/>
      <c r="G41" s="341"/>
      <c r="H41" s="175"/>
      <c r="I41" s="172"/>
      <c r="J41" s="173"/>
      <c r="K41" s="173"/>
      <c r="L41" s="156"/>
      <c r="M41" s="237"/>
      <c r="N41" s="338"/>
      <c r="O41" s="221"/>
      <c r="P41" s="221"/>
      <c r="Q41" s="221"/>
      <c r="R41" s="221"/>
      <c r="S41" s="221"/>
      <c r="T41" s="128"/>
      <c r="U41" s="195"/>
      <c r="V41" s="195"/>
      <c r="W41" s="195"/>
      <c r="X41" s="195"/>
    </row>
    <row r="42" spans="1:24" ht="22.5" customHeight="1" thickTop="1" thickBot="1">
      <c r="A42" s="164"/>
      <c r="B42" s="174"/>
      <c r="C42" s="300" t="s">
        <v>21</v>
      </c>
      <c r="D42" s="301"/>
      <c r="E42" s="176"/>
      <c r="F42" s="177"/>
      <c r="G42" s="177"/>
      <c r="H42" s="175"/>
      <c r="I42" s="172"/>
      <c r="J42" s="173"/>
      <c r="K42" s="173"/>
      <c r="L42" s="156"/>
      <c r="M42" s="237"/>
      <c r="N42" s="338"/>
      <c r="O42" s="221"/>
      <c r="P42" s="221"/>
      <c r="Q42" s="221"/>
      <c r="R42" s="221"/>
      <c r="S42" s="221"/>
      <c r="T42" s="128"/>
      <c r="U42" s="196"/>
      <c r="V42" s="195"/>
      <c r="W42" s="195"/>
      <c r="X42" s="195"/>
    </row>
    <row r="43" spans="1:24" ht="22.5" customHeight="1" thickTop="1" thickBot="1">
      <c r="A43" s="164"/>
      <c r="B43" s="165"/>
      <c r="C43" s="178"/>
      <c r="D43" s="178"/>
      <c r="E43" s="178"/>
      <c r="F43" s="179"/>
      <c r="G43" s="179"/>
      <c r="H43" s="172"/>
      <c r="I43" s="172"/>
      <c r="J43" s="173"/>
      <c r="K43" s="173"/>
      <c r="L43" s="156"/>
      <c r="M43" s="237"/>
      <c r="N43" s="338"/>
      <c r="O43" s="221"/>
      <c r="P43" s="221"/>
      <c r="Q43" s="221"/>
      <c r="R43" s="221"/>
      <c r="S43" s="221"/>
      <c r="T43" s="128"/>
      <c r="U43" s="196"/>
      <c r="V43" s="195"/>
      <c r="W43" s="195"/>
      <c r="X43" s="195"/>
    </row>
    <row r="44" spans="1:24" ht="22.5" customHeight="1" thickTop="1" thickBot="1">
      <c r="A44" s="164"/>
      <c r="B44" s="165"/>
      <c r="C44" s="166"/>
      <c r="D44" s="166"/>
      <c r="E44" s="166"/>
      <c r="F44" s="167"/>
      <c r="G44" s="167"/>
      <c r="H44" s="172"/>
      <c r="I44" s="172"/>
      <c r="J44" s="173"/>
      <c r="K44" s="173"/>
      <c r="L44" s="156"/>
      <c r="M44" s="237"/>
      <c r="N44" s="338"/>
      <c r="O44" s="221"/>
      <c r="P44" s="221"/>
      <c r="Q44" s="221"/>
      <c r="R44" s="221"/>
      <c r="S44" s="221"/>
      <c r="T44" s="128"/>
      <c r="U44" s="195"/>
      <c r="V44" s="195"/>
      <c r="W44" s="195"/>
      <c r="X44" s="195"/>
    </row>
    <row r="45" spans="1:24" ht="22.5" customHeight="1" thickTop="1" thickBot="1">
      <c r="A45" s="180"/>
      <c r="B45" s="165"/>
      <c r="C45" s="166"/>
      <c r="D45" s="166"/>
      <c r="E45" s="166"/>
      <c r="F45" s="167"/>
      <c r="G45" s="167"/>
      <c r="H45" s="172"/>
      <c r="I45" s="172"/>
      <c r="J45" s="173"/>
      <c r="K45" s="271" t="s">
        <v>18</v>
      </c>
      <c r="L45" s="156"/>
      <c r="M45" s="237"/>
      <c r="N45" s="339"/>
      <c r="O45" s="128"/>
      <c r="P45" s="128"/>
      <c r="Q45" s="128"/>
      <c r="R45" s="128"/>
      <c r="S45" s="128"/>
      <c r="T45" s="128"/>
      <c r="U45" s="195"/>
      <c r="V45" s="195"/>
      <c r="W45" s="195"/>
      <c r="X45" s="195"/>
    </row>
    <row r="46" spans="1:24" ht="15" customHeight="1" thickTop="1"/>
    <row r="47" spans="1:24" ht="15" customHeight="1">
      <c r="O47" s="182" t="str">
        <f>IF(AND(ISBLANK(O48), ISBLANK(O49), ISBLANK(O50),O48=0, O49=0, O50=0, X48=1),"請填預算：","")</f>
        <v/>
      </c>
    </row>
    <row r="51" spans="9:9" ht="15" customHeight="1">
      <c r="I51"/>
    </row>
  </sheetData>
  <mergeCells count="47">
    <mergeCell ref="B7:K7"/>
    <mergeCell ref="B6:K6"/>
    <mergeCell ref="K24:K25"/>
    <mergeCell ref="B10:C10"/>
    <mergeCell ref="B9:C9"/>
    <mergeCell ref="J14:J16"/>
    <mergeCell ref="K18:K22"/>
    <mergeCell ref="F24:F25"/>
    <mergeCell ref="G24:G25"/>
    <mergeCell ref="H24:H25"/>
    <mergeCell ref="I24:I25"/>
    <mergeCell ref="I14:I16"/>
    <mergeCell ref="K14:K16"/>
    <mergeCell ref="I18:I22"/>
    <mergeCell ref="H18:H22"/>
    <mergeCell ref="I27:I28"/>
    <mergeCell ref="K30:K31"/>
    <mergeCell ref="C42:D42"/>
    <mergeCell ref="J18:J22"/>
    <mergeCell ref="J24:J25"/>
    <mergeCell ref="J27:J28"/>
    <mergeCell ref="J30:J31"/>
    <mergeCell ref="F30:F31"/>
    <mergeCell ref="G30:G31"/>
    <mergeCell ref="H30:H31"/>
    <mergeCell ref="I30:I31"/>
    <mergeCell ref="F27:F28"/>
    <mergeCell ref="G27:G28"/>
    <mergeCell ref="H27:H28"/>
    <mergeCell ref="C38:D38"/>
    <mergeCell ref="K27:K28"/>
    <mergeCell ref="M24:M25"/>
    <mergeCell ref="N39:N45"/>
    <mergeCell ref="N11:N13"/>
    <mergeCell ref="B12:C12"/>
    <mergeCell ref="F14:F16"/>
    <mergeCell ref="G14:G16"/>
    <mergeCell ref="H14:H16"/>
    <mergeCell ref="M14:M16"/>
    <mergeCell ref="H36:K36"/>
    <mergeCell ref="C37:D37"/>
    <mergeCell ref="C40:G41"/>
    <mergeCell ref="M27:M28"/>
    <mergeCell ref="M18:M22"/>
    <mergeCell ref="M30:M31"/>
    <mergeCell ref="F18:F22"/>
    <mergeCell ref="G18:G22"/>
  </mergeCells>
  <phoneticPr fontId="42" type="noConversion"/>
  <conditionalFormatting sqref="E24:E25 E14:E16">
    <cfRule type="expression" dxfId="28" priority="54">
      <formula>B14=1</formula>
    </cfRule>
  </conditionalFormatting>
  <conditionalFormatting sqref="J17:K17 J23:K23 J26:K26 K30:K31 K33 J32:K32 K18:K19 K14:K16 K24:K25 J29:K29 K27:K28 K21:K22">
    <cfRule type="containsText" dxfId="27" priority="69" operator="containsText" text="超出限額">
      <formula>NOT(ISERROR(SEARCH(("超出限額"),(J14))))</formula>
    </cfRule>
  </conditionalFormatting>
  <conditionalFormatting sqref="I17 I23 I26 I29 I32">
    <cfRule type="containsText" dxfId="26" priority="53" operator="containsText" text="Exceeds">
      <formula>NOT(ISERROR(SEARCH("Exceeds",I17)))</formula>
    </cfRule>
  </conditionalFormatting>
  <conditionalFormatting sqref="E24:E25 E14:E16">
    <cfRule type="expression" dxfId="25" priority="52">
      <formula>B14=0</formula>
    </cfRule>
  </conditionalFormatting>
  <conditionalFormatting sqref="E27:E28">
    <cfRule type="expression" dxfId="24" priority="37">
      <formula>B27=1</formula>
    </cfRule>
  </conditionalFormatting>
  <conditionalFormatting sqref="E27:E28">
    <cfRule type="expression" dxfId="23" priority="36">
      <formula>B27=0</formula>
    </cfRule>
  </conditionalFormatting>
  <conditionalFormatting sqref="E30:E31">
    <cfRule type="expression" dxfId="22" priority="35">
      <formula>B30=1</formula>
    </cfRule>
  </conditionalFormatting>
  <conditionalFormatting sqref="E30:E31">
    <cfRule type="expression" dxfId="21" priority="34">
      <formula>B30=0</formula>
    </cfRule>
  </conditionalFormatting>
  <conditionalFormatting sqref="I14:I16">
    <cfRule type="containsText" dxfId="20" priority="25" operator="containsText" text="超出限額">
      <formula>NOT(ISERROR(SEARCH(("超出限額"),(I14))))</formula>
    </cfRule>
  </conditionalFormatting>
  <conditionalFormatting sqref="I14:I16">
    <cfRule type="containsText" dxfId="19" priority="24" operator="containsText" text="Exceeds">
      <formula>NOT(ISERROR(SEARCH("Exceeds",I14)))</formula>
    </cfRule>
  </conditionalFormatting>
  <conditionalFormatting sqref="J14:J16">
    <cfRule type="containsText" dxfId="18" priority="23" operator="containsText" text="超出限額">
      <formula>NOT(ISERROR(SEARCH(("超出限額"),(J14))))</formula>
    </cfRule>
  </conditionalFormatting>
  <conditionalFormatting sqref="I18:J19 I21:J22">
    <cfRule type="containsText" dxfId="17" priority="22" operator="containsText" text="超出限額">
      <formula>NOT(ISERROR(SEARCH(("超出限額"),(I18))))</formula>
    </cfRule>
  </conditionalFormatting>
  <conditionalFormatting sqref="I18:I19 I21:I22">
    <cfRule type="containsText" dxfId="16" priority="21" operator="containsText" text="Exceeds">
      <formula>NOT(ISERROR(SEARCH("Exceeds",I18)))</formula>
    </cfRule>
  </conditionalFormatting>
  <conditionalFormatting sqref="I24:I25">
    <cfRule type="containsText" dxfId="15" priority="19" operator="containsText" text="Exceeds">
      <formula>NOT(ISERROR(SEARCH("Exceeds",I24)))</formula>
    </cfRule>
  </conditionalFormatting>
  <conditionalFormatting sqref="I24:J25">
    <cfRule type="containsText" dxfId="14" priority="20" operator="containsText" text="超出限額">
      <formula>NOT(ISERROR(SEARCH(("超出限額"),(I24))))</formula>
    </cfRule>
  </conditionalFormatting>
  <conditionalFormatting sqref="I27">
    <cfRule type="containsText" dxfId="13" priority="18" operator="containsText" text="超出限額">
      <formula>NOT(ISERROR(SEARCH(("超出限額"),(I27))))</formula>
    </cfRule>
  </conditionalFormatting>
  <conditionalFormatting sqref="I27">
    <cfRule type="containsText" dxfId="12" priority="17" operator="containsText" text="Exceeds">
      <formula>NOT(ISERROR(SEARCH("Exceeds",I27)))</formula>
    </cfRule>
  </conditionalFormatting>
  <conditionalFormatting sqref="J27:J28">
    <cfRule type="containsText" dxfId="11" priority="16" operator="containsText" text="超出限額">
      <formula>NOT(ISERROR(SEARCH(("超出限額"),(J27))))</formula>
    </cfRule>
  </conditionalFormatting>
  <conditionalFormatting sqref="I30:I31">
    <cfRule type="containsText" dxfId="10" priority="14" operator="containsText" text="Exceeds">
      <formula>NOT(ISERROR(SEARCH("Exceeds",I30)))</formula>
    </cfRule>
  </conditionalFormatting>
  <conditionalFormatting sqref="I30:J31">
    <cfRule type="containsText" dxfId="9" priority="15" operator="containsText" text="超出限額">
      <formula>NOT(ISERROR(SEARCH(("超出限額"),(I30))))</formula>
    </cfRule>
  </conditionalFormatting>
  <conditionalFormatting sqref="I33:J33">
    <cfRule type="containsText" dxfId="8" priority="13" operator="containsText" text="超出限額">
      <formula>NOT(ISERROR(SEARCH(("超出限額"),(I33))))</formula>
    </cfRule>
  </conditionalFormatting>
  <conditionalFormatting sqref="I33">
    <cfRule type="containsText" dxfId="7" priority="12" operator="containsText" text="Exceeds">
      <formula>NOT(ISERROR(SEARCH("Exceeds",I33)))</formula>
    </cfRule>
  </conditionalFormatting>
  <conditionalFormatting sqref="K20">
    <cfRule type="containsText" dxfId="6" priority="11" operator="containsText" text="超出限額">
      <formula>NOT(ISERROR(SEARCH(("超出限額"),(K20))))</formula>
    </cfRule>
  </conditionalFormatting>
  <conditionalFormatting sqref="I20:J20">
    <cfRule type="containsText" dxfId="5" priority="8" operator="containsText" text="超出限額">
      <formula>NOT(ISERROR(SEARCH(("超出限額"),(I20))))</formula>
    </cfRule>
  </conditionalFormatting>
  <conditionalFormatting sqref="I20">
    <cfRule type="containsText" dxfId="4" priority="7" operator="containsText" text="Exceeds">
      <formula>NOT(ISERROR(SEARCH("Exceeds",I20)))</formula>
    </cfRule>
  </conditionalFormatting>
  <conditionalFormatting sqref="E18:E22">
    <cfRule type="expression" dxfId="3" priority="4">
      <formula>B18=1</formula>
    </cfRule>
  </conditionalFormatting>
  <conditionalFormatting sqref="E18:E22">
    <cfRule type="expression" dxfId="2" priority="3">
      <formula>B18=0</formula>
    </cfRule>
  </conditionalFormatting>
  <conditionalFormatting sqref="E33">
    <cfRule type="expression" dxfId="1" priority="2">
      <formula>B33=1</formula>
    </cfRule>
  </conditionalFormatting>
  <conditionalFormatting sqref="E33">
    <cfRule type="expression" dxfId="0" priority="1">
      <formula>B33=0</formula>
    </cfRule>
  </conditionalFormatting>
  <dataValidations count="4">
    <dataValidation type="custom" allowBlank="1" showInputMessage="1" showErrorMessage="1" errorTitle="Unselected expenditure" error="You have not selected &quot;Setting up a new business entity&quot; as an expenditure item. Please go back to the previous step and select it." sqref="E14:E16 E18:E22 E33" xr:uid="{00000000-0002-0000-0200-000000000000}">
      <formula1>$B$14=1</formula1>
    </dataValidation>
    <dataValidation type="custom" allowBlank="1" showInputMessage="1" showErrorMessage="1" errorTitle="Unselected expenditure" error="You have not selected &quot;Online sales platform/ website&quot; as an expenditure item. Please go back to the previous step and select it." sqref="E27:E28" xr:uid="{00000000-0002-0000-0200-000001000000}">
      <formula1>$B$27=1</formula1>
    </dataValidation>
    <dataValidation type="custom" allowBlank="1" showInputMessage="1" showErrorMessage="1" errorTitle="Unselected expenditure" error="You have not selected &quot;Mobile apps (for promotional purpose)&quot; as an expenditure item. Please go back to the previous step and select it." sqref="E30:E31" xr:uid="{00000000-0002-0000-0200-000002000000}">
      <formula1>$B$30=1</formula1>
    </dataValidation>
    <dataValidation type="custom" allowBlank="1" showInputMessage="1" showErrorMessage="1" errorTitle="Unselected expenditure" error="You have not selected &quot;Exhibitions/promotional events&quot; as an expenditure item. Please go back to the previous step and select it." sqref="E24:E25" xr:uid="{00000000-0002-0000-0200-000003000000}">
      <formula1>$B$24=1</formula1>
    </dataValidation>
  </dataValidations>
  <hyperlinks>
    <hyperlink ref="B9:C9" r:id="rId1" display="E-commerce Easy - Scope of Funding (Summary)" xr:uid="{00000000-0004-0000-0200-000000000000}"/>
    <hyperlink ref="C42:D42" r:id="rId2" display="E-commerce Easy - Scope of Funding (Summary)" xr:uid="{00000000-0004-0000-0200-000001000000}"/>
  </hyperlinks>
  <pageMargins left="0.7" right="0.7" top="0.75" bottom="0.75" header="0" footer="0"/>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4"/>
  <sheetViews>
    <sheetView workbookViewId="0"/>
  </sheetViews>
  <sheetFormatPr defaultColWidth="12.625" defaultRowHeight="15" customHeight="1"/>
  <sheetData>
    <row r="1" spans="1:1">
      <c r="A1" s="1" t="s">
        <v>77</v>
      </c>
    </row>
    <row r="2" spans="1:1">
      <c r="A2" s="1" t="s">
        <v>78</v>
      </c>
    </row>
    <row r="3" spans="1:1">
      <c r="A3" s="1" t="s">
        <v>79</v>
      </c>
    </row>
    <row r="4" spans="1:1">
      <c r="A4" s="1" t="s">
        <v>80</v>
      </c>
    </row>
  </sheetData>
  <phoneticPr fontId="4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CHANG</dc:creator>
  <cp:keywords/>
  <dc:description/>
  <cp:lastModifiedBy>Ryan SHIU</cp:lastModifiedBy>
  <cp:revision/>
  <dcterms:created xsi:type="dcterms:W3CDTF">2020-12-07T19:35:56Z</dcterms:created>
  <dcterms:modified xsi:type="dcterms:W3CDTF">2025-03-21T03:48:54Z</dcterms:modified>
  <cp:category/>
  <cp:contentStatus/>
</cp:coreProperties>
</file>