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illtsang\Desktop\Website Update 03-2025\Application Tips\Budget Tools\"/>
    </mc:Choice>
  </mc:AlternateContent>
  <bookViews>
    <workbookView xWindow="0" yWindow="0" windowWidth="28800" windowHeight="12180" activeTab="2"/>
  </bookViews>
  <sheets>
    <sheet name="1. Start Project Planning" sheetId="1" r:id="rId1"/>
    <sheet name="2. Select Expenditure Items" sheetId="2" r:id="rId2"/>
    <sheet name="3. Define Budgets" sheetId="4" r:id="rId3"/>
    <sheet name="Dropdown" sheetId="13"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8" i="4" l="1"/>
  <c r="F58" i="4"/>
  <c r="B58" i="4"/>
  <c r="I62" i="4"/>
  <c r="I55" i="4"/>
  <c r="I38" i="4"/>
  <c r="I28" i="4"/>
  <c r="I25" i="4"/>
  <c r="I22" i="4"/>
  <c r="I18" i="4"/>
  <c r="I14" i="4"/>
  <c r="B57" i="4"/>
  <c r="F50" i="4" l="1"/>
  <c r="F47" i="4"/>
  <c r="F44" i="4"/>
  <c r="B49" i="4"/>
  <c r="B50" i="4"/>
  <c r="B51" i="4" s="1"/>
  <c r="M50" i="4"/>
  <c r="B47" i="4"/>
  <c r="B48" i="4" s="1"/>
  <c r="B46" i="4"/>
  <c r="M47" i="4"/>
  <c r="D20" i="1" l="1"/>
  <c r="M18" i="4" l="1"/>
  <c r="B61" i="4" l="1"/>
  <c r="B59" i="4"/>
  <c r="B54" i="4"/>
  <c r="B52" i="4"/>
  <c r="B43" i="4"/>
  <c r="B40" i="4"/>
  <c r="B37" i="4"/>
  <c r="B32" i="4"/>
  <c r="B27" i="4"/>
  <c r="B24" i="4"/>
  <c r="B21" i="4"/>
  <c r="B17" i="4"/>
  <c r="B13" i="4"/>
  <c r="F62" i="4" l="1"/>
  <c r="O77" i="4" l="1"/>
  <c r="M62" i="4"/>
  <c r="M60" i="4"/>
  <c r="M55" i="4"/>
  <c r="M53" i="4"/>
  <c r="M44" i="4"/>
  <c r="M41" i="4"/>
  <c r="M38" i="4"/>
  <c r="M33" i="4"/>
  <c r="M28" i="4"/>
  <c r="M25" i="4"/>
  <c r="M22" i="4"/>
  <c r="M14" i="4"/>
  <c r="B62" i="4" l="1"/>
  <c r="B63" i="4" s="1"/>
  <c r="F60" i="4"/>
  <c r="B60" i="4"/>
  <c r="F55" i="4"/>
  <c r="B55" i="4"/>
  <c r="B56" i="4" s="1"/>
  <c r="F53" i="4"/>
  <c r="B53" i="4"/>
  <c r="B44" i="4"/>
  <c r="B45" i="4" s="1"/>
  <c r="F41" i="4"/>
  <c r="B41" i="4"/>
  <c r="B42" i="4" s="1"/>
  <c r="F38" i="4"/>
  <c r="B38" i="4"/>
  <c r="B39" i="4" s="1"/>
  <c r="F33" i="4"/>
  <c r="B33" i="4"/>
  <c r="F28" i="4"/>
  <c r="B28" i="4"/>
  <c r="B30" i="4" s="1"/>
  <c r="F25" i="4"/>
  <c r="B25" i="4"/>
  <c r="B26" i="4" s="1"/>
  <c r="F22" i="4"/>
  <c r="B22" i="4"/>
  <c r="B23" i="4" s="1"/>
  <c r="F18" i="4"/>
  <c r="B18" i="4"/>
  <c r="F14" i="4"/>
  <c r="B14" i="4"/>
  <c r="B16" i="4" s="1"/>
  <c r="B22" i="1"/>
  <c r="B11" i="1"/>
  <c r="B20" i="4" l="1"/>
  <c r="B19" i="4"/>
  <c r="B36" i="4"/>
  <c r="B34" i="4"/>
  <c r="B35" i="4"/>
  <c r="F65" i="4"/>
  <c r="G60" i="4"/>
  <c r="B29" i="4"/>
  <c r="B31" i="4"/>
  <c r="B15" i="4"/>
  <c r="G50" i="4" l="1"/>
  <c r="H65" i="4"/>
  <c r="F67" i="4"/>
  <c r="H66" i="4"/>
  <c r="M64" i="4"/>
  <c r="I60" i="4" s="1"/>
  <c r="G25" i="4"/>
  <c r="G18" i="4"/>
  <c r="G62" i="4"/>
  <c r="G22" i="4"/>
  <c r="G28" i="4"/>
  <c r="G14" i="4"/>
  <c r="G38" i="4"/>
</calcChain>
</file>

<file path=xl/sharedStrings.xml><?xml version="1.0" encoding="utf-8"?>
<sst xmlns="http://schemas.openxmlformats.org/spreadsheetml/2006/main" count="171" uniqueCount="138">
  <si>
    <t>發展品牌</t>
  </si>
  <si>
    <t>升級轉型</t>
  </si>
  <si>
    <t>拓展內銷市場</t>
  </si>
  <si>
    <t>項目支出</t>
  </si>
  <si>
    <t>請選擇</t>
  </si>
  <si>
    <r>
      <rPr>
        <u/>
        <sz val="9"/>
        <color rgb="FF0000FF"/>
        <rFont val="Helvetica"/>
        <family val="2"/>
      </rPr>
      <t>www.bud.hkpc.org</t>
    </r>
    <r>
      <rPr>
        <sz val="9"/>
        <color theme="1"/>
        <rFont val="Helvetica"/>
        <family val="2"/>
      </rPr>
      <t xml:space="preserve"> | +852 2788 6088 | bud_sec@hkpc.org </t>
    </r>
  </si>
  <si>
    <t>From</t>
  </si>
  <si>
    <t>To</t>
  </si>
  <si>
    <t>To develop/re-design the image of the company</t>
  </si>
  <si>
    <t xml:space="preserve"> To establish more channels for sales</t>
  </si>
  <si>
    <t xml:space="preserve"> To enable products saleable in the target market</t>
  </si>
  <si>
    <t xml:space="preserve"> To safeguard the intellectual property rights of own brand names and products in the target market</t>
  </si>
  <si>
    <t xml:space="preserve"> To transform business model (from OEM/ODM to OBM)</t>
  </si>
  <si>
    <t>months</t>
  </si>
  <si>
    <t>Next &gt;</t>
  </si>
  <si>
    <t>2. Select Expenditure Items</t>
  </si>
  <si>
    <t>More resources:</t>
  </si>
  <si>
    <t>Directly incurred for implementing this proposed project</t>
  </si>
  <si>
    <t>Advertisement</t>
  </si>
  <si>
    <t>Event-related traveling and accommodation expenses</t>
  </si>
  <si>
    <t>Design and production of promotional materials</t>
  </si>
  <si>
    <t>3. Define Budgets</t>
  </si>
  <si>
    <t>Project Expenditure</t>
  </si>
  <si>
    <t>Expenditure Description</t>
  </si>
  <si>
    <t>Budget (HK$)</t>
  </si>
  <si>
    <t>Subtotal (HK$)</t>
  </si>
  <si>
    <t>Considerations</t>
  </si>
  <si>
    <t>Requirements met?</t>
  </si>
  <si>
    <t>Max amount/ % of total project budget</t>
  </si>
  <si>
    <t xml:space="preserve">Total Project Cost: </t>
  </si>
  <si>
    <t>Amount of Funding Sought:</t>
  </si>
  <si>
    <t>≤ 20% of total project
expenditure</t>
  </si>
  <si>
    <t>≤ 50% of total project
expenditure</t>
  </si>
  <si>
    <t>≤ 70% of total project
expenditure</t>
  </si>
  <si>
    <t>≤ 30% of total project
expenditure</t>
  </si>
  <si>
    <t>&lt; 50% of total project
expenditure</t>
  </si>
  <si>
    <t>Scope of Funding (Summary)</t>
  </si>
  <si>
    <t>Guide to Application – Mainland Programme</t>
  </si>
  <si>
    <t>Trademark registration</t>
    <phoneticPr fontId="46" type="noConversion"/>
  </si>
  <si>
    <t>External audit fee</t>
    <phoneticPr fontId="46" type="noConversion"/>
  </si>
  <si>
    <t>Extra expenses for employing additional staff (e.g. MPF to be paid by employer, advertisement for recruitment, etc.)</t>
    <phoneticPr fontId="46" type="noConversion"/>
  </si>
  <si>
    <t>Expenses for procuring/leasing additional machinery/equipment</t>
    <phoneticPr fontId="46" type="noConversion"/>
  </si>
  <si>
    <t>Procuring product samples</t>
    <phoneticPr fontId="46" type="noConversion"/>
  </si>
  <si>
    <t>Costs of materials and consumables (not including the manpower/machinery/equipment costs involved in the production)</t>
    <phoneticPr fontId="46" type="noConversion"/>
  </si>
  <si>
    <t>Other relevant expenses</t>
    <phoneticPr fontId="46" type="noConversion"/>
  </si>
  <si>
    <t>Relevant expenses for participating in exhibitions/promotional events (virtual exhibition)</t>
    <phoneticPr fontId="46" type="noConversion"/>
  </si>
  <si>
    <t>Travelling expenses</t>
    <phoneticPr fontId="46" type="noConversion"/>
  </si>
  <si>
    <t>Accommodation expenses</t>
    <phoneticPr fontId="46" type="noConversion"/>
  </si>
  <si>
    <t>Production of promotional materials (e.g. flyers, pamphlets, posters, etc.)</t>
    <phoneticPr fontId="46" type="noConversion"/>
  </si>
  <si>
    <t>should not exceed HK$100,000</t>
    <phoneticPr fontId="46" type="noConversion"/>
  </si>
  <si>
    <t>Not applicable</t>
    <phoneticPr fontId="46" type="noConversion"/>
  </si>
  <si>
    <t>HK$</t>
    <phoneticPr fontId="46" type="noConversion"/>
  </si>
  <si>
    <t>Develop/enhance mobile applications</t>
    <phoneticPr fontId="46" type="noConversion"/>
  </si>
  <si>
    <t>Consultant(s)/service provider(s)/contractor(s) to help implement the project (Type (ii) Project Applications)</t>
    <phoneticPr fontId="46" type="noConversion"/>
  </si>
  <si>
    <t>Qualified service provider for the development of a holistic business plan (Type (i) Project Applications)</t>
    <phoneticPr fontId="46" type="noConversion"/>
  </si>
  <si>
    <t>Advertising media, period, promotion area/target, relevant expenses such as ambassador endorsement, portrait right, Key Opinion Leader (KOL), etc.</t>
  </si>
  <si>
    <t>Content of website, promotion area/target</t>
  </si>
  <si>
    <t>Content of testing/certification registration, purpose</t>
  </si>
  <si>
    <t>Direct relationship with developing business in the target market</t>
  </si>
  <si>
    <t>Content of material(s), promotion target, specifications of printed material(s)</t>
  </si>
  <si>
    <t>Duty of the additional manpower for implementing the project</t>
  </si>
  <si>
    <t>Expenses incurred by placing advertisements in any commercial advertising media and related incidental costs</t>
  </si>
  <si>
    <t>Expenditure Item</t>
  </si>
  <si>
    <t>Description</t>
  </si>
  <si>
    <t>Costs of materials and consumables (not including the manpower/machinery/equipment costs involved in the production), procuring samples</t>
  </si>
  <si>
    <t>Transportation costs, insurance premium, etc.</t>
  </si>
  <si>
    <t>Participate in exhibitions/promotional events (including virtual exhibition) direct related to developing business in the target market</t>
  </si>
  <si>
    <t>1. Start Project Planning</t>
  </si>
  <si>
    <t xml:space="preserve">Start planning a project for your application by considering which market you would like to target, your business development objective(s), and your proposed project period. Mark your ideas below. </t>
  </si>
  <si>
    <r>
      <t xml:space="preserve">Target Market </t>
    </r>
    <r>
      <rPr>
        <sz val="10"/>
        <color theme="1"/>
        <rFont val="Helvetica"/>
        <family val="2"/>
      </rPr>
      <t>(one per application only)</t>
    </r>
  </si>
  <si>
    <r>
      <t xml:space="preserve">Business Development Objective(s) </t>
    </r>
    <r>
      <rPr>
        <sz val="10"/>
        <color theme="1"/>
        <rFont val="Helvetica"/>
        <family val="2"/>
      </rPr>
      <t>(select all that apply)</t>
    </r>
  </si>
  <si>
    <t>Other objectives  (please specify):</t>
  </si>
  <si>
    <t>[objectives related to Branding/ Upgrading &amp; Restructuring/ Promoting Sales]</t>
  </si>
  <si>
    <t xml:space="preserve">How would you like to leverage the funding to accomplish your business development objective(s)? Select the expenditure items applicable to your business ideas, and form a project.  </t>
  </si>
  <si>
    <t>Recruit additional manpower</t>
  </si>
  <si>
    <t>Machinery/equipment</t>
  </si>
  <si>
    <t xml:space="preserve">Exhibitions / promotional events </t>
  </si>
  <si>
    <t>Travelling and accommodation expenses</t>
  </si>
  <si>
    <t>Mobile apps (for promotional purpose)</t>
  </si>
  <si>
    <t>Testing/certification registration</t>
  </si>
  <si>
    <t>Patent/trademark registration</t>
  </si>
  <si>
    <t>Expenses on testing/certification/registration</t>
  </si>
  <si>
    <t>Not applicable</t>
  </si>
  <si>
    <t>Engage Other Consultant(s)/ Implementation Agent(s)</t>
  </si>
  <si>
    <t>Maximum cumulative amount HK$600,000
per enterprise</t>
  </si>
  <si>
    <t xml:space="preserve">Before filling in the online application form, please feel free to collaborate with internal staff on this budgeting table, to define appropriate budgets for your project. </t>
  </si>
  <si>
    <t>1. Relevant cells in the “Budget” column are highlighted in beige colour (                 ) for you, based on the project expenditure selection in the previous step. Please fill in all the highlighted cells and do not leave any blanks – if the budget for an item is $0, enter “0”.</t>
  </si>
  <si>
    <t xml:space="preserve">2. Check the “Requirements met?” column to see if your budget is below the ceiling per expenditure category. </t>
  </si>
  <si>
    <t>Budget Cap (HK$)</t>
  </si>
  <si>
    <t xml:space="preserve">Applicant’s Remarks </t>
  </si>
  <si>
    <t>Name of machine/ equipment/ computer hardware or software, specification, quantity and quoted price</t>
  </si>
  <si>
    <t>Incidental expenses for procuring/ leasing machinery/ equipment/ molds (e.g. debug, updates, installation, and cost of additional maintenance during project implementation, etc.)</t>
  </si>
  <si>
    <t>Note: This spreadsheet assumes this is the enterprise's first application. The specific budget cap depends on the cumulative funding of this item received from previous BUD Fund applications.</t>
  </si>
  <si>
    <t>Booth rental</t>
  </si>
  <si>
    <t>Booth decoration/production</t>
  </si>
  <si>
    <t>All project and budget planning recommendations provided by this tool are for information and reference purpose only. No warranty or guarantee is given by the Hong Kong Productivity Council as to the success of application and grant of funding. The Hong Kong Productivity Council is not responsible for any possible loss or damage whatsoever arising out of and in connection with any use or reliance of all recommendations provided by this tool.</t>
  </si>
  <si>
    <t xml:space="preserve"> To uplift the recognition of the company/products/service/brand in the target market</t>
  </si>
  <si>
    <t xml:space="preserve"> To upgrade manufacturing technology and production standards</t>
  </si>
  <si>
    <t xml:space="preserve">Expected Execution Period: </t>
  </si>
  <si>
    <t>Expenses on testing/certification registration in target market</t>
  </si>
  <si>
    <t xml:space="preserve">External audit </t>
  </si>
  <si>
    <t>Product samples/prototypes</t>
  </si>
  <si>
    <t>Content and quantity of sample</t>
  </si>
  <si>
    <t>Enhance website</t>
  </si>
  <si>
    <t>City location, whether there is a direct relationship with developing business in the target market, etc.</t>
  </si>
  <si>
    <t>Progress report and 2 audits are required if the project implementation period exceeds 18 months</t>
  </si>
  <si>
    <t xml:space="preserve"> To enhance competitiveness of the product in the target market</t>
  </si>
  <si>
    <t>Including machinery, equipment or mold for the purpose of increasing production capacity</t>
  </si>
  <si>
    <r>
      <rPr>
        <b/>
        <u/>
        <sz val="11"/>
        <color theme="3" tint="0.499984740745262"/>
        <rFont val="Helvetica"/>
        <family val="2"/>
      </rPr>
      <t>Limited to</t>
    </r>
    <r>
      <rPr>
        <sz val="11"/>
        <color theme="3" tint="0.499984740745262"/>
        <rFont val="Helvetica"/>
        <family val="2"/>
      </rPr>
      <t xml:space="preserve"> engaging a qualified service provider for the development of a holistic business plan (Type (i) Project Applications),  and consultant(s)/service provider(s)/contractor(s) to help implement the project (Type (ii) Project Applications)</t>
    </r>
  </si>
  <si>
    <t>Guide to Application – FTA and IPPA Programme</t>
  </si>
  <si>
    <t>Expenses incurred by placing advertisements in any commercial advertising media and related incidental costs, sponsorship, expenses related to engagement of spokesperson, ambassador, Key Opinion Leader (KOL) and/or portrait right, etc.</t>
  </si>
  <si>
    <t>Cost for patent, trademark, design, utility model registration and/or copyright protection</t>
  </si>
  <si>
    <r>
      <t xml:space="preserve">Expenses related to engagement of spokesperson, ambassador, Key Opinion Leader (KOL) </t>
    </r>
    <r>
      <rPr>
        <sz val="11"/>
        <color theme="1"/>
        <rFont val="微軟正黑體"/>
        <family val="2"/>
        <charset val="136"/>
      </rPr>
      <t>and/or</t>
    </r>
    <r>
      <rPr>
        <sz val="11"/>
        <color theme="1"/>
        <rFont val="Helvetica"/>
        <family val="2"/>
      </rPr>
      <t xml:space="preserve"> portrait right</t>
    </r>
  </si>
  <si>
    <t>Patent registration (design, utility model, copyright protection, etc.)</t>
  </si>
  <si>
    <r>
      <t xml:space="preserve">Project Adjustment Tips: 
</t>
    </r>
    <r>
      <rPr>
        <sz val="11"/>
        <color rgb="FF000000"/>
        <rFont val="Helvetica"/>
        <family val="2"/>
      </rPr>
      <t xml:space="preserve">✅ Please avoid adding excessive workload to increase on the overall project cost. Key vetting criteria include if the project matches well the business development objectives, ad well as if the project is clear, feasible, and reasonable. 
✅ Consider removing part of the scope, and using more than one project to achieve the business development objectives. Each enterprise can receiving funding for a maximum of 70 projects. </t>
    </r>
  </si>
  <si>
    <t>(Ver: 03/2025)</t>
  </si>
  <si>
    <t>Establishment of new business entity</t>
  </si>
  <si>
    <t>Relevant costs for setting up a new business entity  in target market</t>
  </si>
  <si>
    <t>Establishment of Online Sales Platform</t>
  </si>
  <si>
    <t>Establish/enhance company website</t>
  </si>
  <si>
    <t>Cost for designing and establishing online sales platform</t>
  </si>
  <si>
    <t>Expenses for development or enhancement of company Website</t>
  </si>
  <si>
    <t xml:space="preserve">Licensing/registration fees/professional fees </t>
  </si>
  <si>
    <t>Renovation fees (Excluding utility expenses, furniture and equipment for normal operating nature</t>
  </si>
  <si>
    <t>Salary of additional staff in Hong Kong</t>
  </si>
  <si>
    <t xml:space="preserve">Salary of additional staff in local entity (maximum of six months) </t>
  </si>
  <si>
    <t>Develop website</t>
  </si>
  <si>
    <t>Develop online sales platform</t>
  </si>
  <si>
    <t>Name of the third party online platform, purpose and its direct relationship with developing business in the target market</t>
  </si>
  <si>
    <t>Maximum amount HK$10,000 per audit. 2 audits are required if the project exceeds 18 months.</t>
  </si>
  <si>
    <t>Develop mobile applications (Apps)</t>
  </si>
  <si>
    <t>Enhance mobile applications (Apps)</t>
  </si>
  <si>
    <t>Rental costs (fundable for up to three months)</t>
  </si>
  <si>
    <t xml:space="preserve">Related management fee (for a period not exceeding six months) </t>
  </si>
  <si>
    <t>Other costs</t>
  </si>
  <si>
    <t>Other allowable expenses not falling under the above cost categories</t>
  </si>
  <si>
    <t>Information in this Budget Planning Tool is solely for reference only. All information related to the BUD Fund should be based on the latest published Guide to Application for the Mainland Programme and the FTA and IPPA Programme. The Implementer reserves the right at our sole discretion for interpretation and modification on this Budget Planning Tool without further notice.</t>
  </si>
  <si>
    <t>Direct relationship of travel expenses and accommodations with project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</si>
</sst>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4" x14ac:knownFonts="1">
    <font>
      <sz val="11"/>
      <color theme="1"/>
      <name val="Arial"/>
    </font>
    <font>
      <sz val="11"/>
      <color theme="1"/>
      <name val="Calibri"/>
      <family val="2"/>
    </font>
    <font>
      <u/>
      <sz val="11"/>
      <color theme="10"/>
      <name val="Arial"/>
      <family val="2"/>
    </font>
    <font>
      <sz val="13"/>
      <color rgb="FF000000"/>
      <name val="Calibri"/>
      <family val="2"/>
    </font>
    <font>
      <sz val="11"/>
      <color theme="1"/>
      <name val="Arial"/>
      <family val="2"/>
    </font>
    <font>
      <sz val="11"/>
      <color theme="1"/>
      <name val="Helvetica"/>
      <family val="2"/>
    </font>
    <font>
      <sz val="26"/>
      <color theme="1"/>
      <name val="Helvetica"/>
      <family val="2"/>
    </font>
    <font>
      <sz val="14"/>
      <color theme="1"/>
      <name val="Helvetica"/>
      <family val="2"/>
    </font>
    <font>
      <b/>
      <u/>
      <sz val="11"/>
      <color rgb="FF3D85C6"/>
      <name val="Helvetica"/>
      <family val="2"/>
    </font>
    <font>
      <b/>
      <u/>
      <sz val="13"/>
      <color rgb="FF0B5394"/>
      <name val="Helvetica"/>
      <family val="2"/>
    </font>
    <font>
      <sz val="14"/>
      <color rgb="FF000000"/>
      <name val="Helvetica"/>
      <family val="2"/>
    </font>
    <font>
      <sz val="11"/>
      <color rgb="FF0B5394"/>
      <name val="Helvetica"/>
      <family val="2"/>
    </font>
    <font>
      <b/>
      <sz val="12"/>
      <color theme="1"/>
      <name val="Helvetica"/>
      <family val="2"/>
    </font>
    <font>
      <sz val="11"/>
      <color rgb="FF1C4587"/>
      <name val="Helvetica"/>
      <family val="2"/>
    </font>
    <font>
      <b/>
      <sz val="13"/>
      <color theme="1"/>
      <name val="Helvetica"/>
      <family val="2"/>
    </font>
    <font>
      <sz val="10"/>
      <color rgb="FFCC4125"/>
      <name val="Helvetica"/>
      <family val="2"/>
    </font>
    <font>
      <sz val="12"/>
      <color rgb="FFB7B7B7"/>
      <name val="Helvetica"/>
      <family val="2"/>
    </font>
    <font>
      <sz val="11"/>
      <name val="Helvetica"/>
      <family val="2"/>
    </font>
    <font>
      <sz val="11"/>
      <color rgb="FF3C4043"/>
      <name val="Helvetica"/>
      <family val="2"/>
    </font>
    <font>
      <sz val="11"/>
      <color rgb="FF999999"/>
      <name val="Helvetica"/>
      <family val="2"/>
    </font>
    <font>
      <sz val="11"/>
      <color rgb="FF674EA7"/>
      <name val="Helvetica"/>
      <family val="2"/>
    </font>
    <font>
      <sz val="10"/>
      <color rgb="FF674EA7"/>
      <name val="Helvetica"/>
      <family val="2"/>
    </font>
    <font>
      <b/>
      <sz val="11"/>
      <color theme="1"/>
      <name val="Helvetica"/>
      <family val="2"/>
    </font>
    <font>
      <b/>
      <u/>
      <sz val="16"/>
      <color rgb="FF0000FF"/>
      <name val="Helvetica"/>
      <family val="2"/>
    </font>
    <font>
      <sz val="11"/>
      <color rgb="FF666666"/>
      <name val="Helvetica"/>
      <family val="2"/>
    </font>
    <font>
      <sz val="9"/>
      <color theme="1"/>
      <name val="Helvetica"/>
      <family val="2"/>
    </font>
    <font>
      <sz val="11"/>
      <color theme="0"/>
      <name val="Helvetica"/>
      <family val="2"/>
    </font>
    <font>
      <sz val="12"/>
      <color rgb="FF000000"/>
      <name val="Helvetica"/>
      <family val="2"/>
    </font>
    <font>
      <u/>
      <sz val="11"/>
      <color rgb="FF0000FF"/>
      <name val="Helvetica"/>
      <family val="2"/>
    </font>
    <font>
      <sz val="11"/>
      <color rgb="FF000000"/>
      <name val="Helvetica"/>
      <family val="2"/>
    </font>
    <font>
      <b/>
      <u/>
      <sz val="18"/>
      <color rgb="FF0000FF"/>
      <name val="Helvetica"/>
      <family val="2"/>
    </font>
    <font>
      <sz val="18"/>
      <color theme="1"/>
      <name val="Helvetica"/>
      <family val="2"/>
    </font>
    <font>
      <b/>
      <sz val="11"/>
      <color rgb="FF0B5394"/>
      <name val="Helvetica"/>
      <family val="2"/>
    </font>
    <font>
      <b/>
      <sz val="13"/>
      <color rgb="FF674EA7"/>
      <name val="Helvetica"/>
      <family val="2"/>
    </font>
    <font>
      <b/>
      <sz val="11"/>
      <color rgb="FFFFFFFF"/>
      <name val="Helvetica"/>
      <family val="2"/>
    </font>
    <font>
      <sz val="11"/>
      <color rgb="FFC00000"/>
      <name val="Helvetica"/>
      <family val="2"/>
    </font>
    <font>
      <sz val="11"/>
      <color rgb="FFFFFFFF"/>
      <name val="Helvetica"/>
      <family val="2"/>
    </font>
    <font>
      <sz val="11"/>
      <color rgb="FF3D85C6"/>
      <name val="Helvetica"/>
      <family val="2"/>
    </font>
    <font>
      <b/>
      <sz val="14"/>
      <color theme="1"/>
      <name val="Helvetica"/>
      <family val="2"/>
    </font>
    <font>
      <b/>
      <sz val="12"/>
      <color rgb="FFCC4125"/>
      <name val="Helvetica"/>
      <family val="2"/>
    </font>
    <font>
      <sz val="10"/>
      <color rgb="FF0B5394"/>
      <name val="Helvetica"/>
      <family val="2"/>
    </font>
    <font>
      <b/>
      <sz val="11"/>
      <name val="Helvetica"/>
      <family val="2"/>
    </font>
    <font>
      <b/>
      <sz val="11"/>
      <color rgb="FF000000"/>
      <name val="Helvetica"/>
      <family val="2"/>
    </font>
    <font>
      <u/>
      <sz val="9"/>
      <color rgb="FF0000FF"/>
      <name val="Helvetica"/>
      <family val="2"/>
    </font>
    <font>
      <sz val="11"/>
      <color theme="3" tint="0.499984740745262"/>
      <name val="Helvetica"/>
      <family val="2"/>
    </font>
    <font>
      <sz val="12"/>
      <color rgb="FF000000"/>
      <name val="Calibri"/>
      <family val="2"/>
    </font>
    <font>
      <sz val="9"/>
      <name val="細明體"/>
      <family val="3"/>
      <charset val="136"/>
    </font>
    <font>
      <sz val="11"/>
      <color theme="1"/>
      <name val="微軟正黑體"/>
      <family val="2"/>
      <charset val="136"/>
    </font>
    <font>
      <sz val="14"/>
      <color rgb="FF000000"/>
      <name val="Helvetica"/>
      <family val="2"/>
    </font>
    <font>
      <sz val="10"/>
      <color theme="1"/>
      <name val="Helvetica"/>
      <family val="2"/>
    </font>
    <font>
      <sz val="9"/>
      <color theme="0" tint="-0.499984740745262"/>
      <name val="Helvetica"/>
      <family val="2"/>
    </font>
    <font>
      <b/>
      <sz val="11"/>
      <color theme="0"/>
      <name val="Helvetica"/>
      <family val="2"/>
    </font>
    <font>
      <b/>
      <u/>
      <sz val="11"/>
      <color theme="3" tint="0.499984740745262"/>
      <name val="Helvetica"/>
      <family val="2"/>
    </font>
    <font>
      <sz val="9"/>
      <name val="Helvetica"/>
    </font>
  </fonts>
  <fills count="12">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434343"/>
        <bgColor rgb="FF434343"/>
      </patternFill>
    </fill>
    <fill>
      <patternFill patternType="solid">
        <fgColor rgb="FFEFEFEF"/>
        <bgColor rgb="FFEFEFEF"/>
      </patternFill>
    </fill>
    <fill>
      <patternFill patternType="solid">
        <fgColor theme="0"/>
        <bgColor rgb="FFFCE5CD"/>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4" tint="0.79998168889431442"/>
        <bgColor rgb="FFFCE5CD"/>
      </patternFill>
    </fill>
    <fill>
      <patternFill patternType="solid">
        <fgColor rgb="FFCCCCCC"/>
        <bgColor indexed="64"/>
      </patternFill>
    </fill>
  </fills>
  <borders count="115">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right/>
      <top/>
      <bottom style="thin">
        <color rgb="FFFFFFFF"/>
      </bottom>
      <diagonal/>
    </border>
    <border>
      <left style="thin">
        <color rgb="FFFFFFFF"/>
      </left>
      <right/>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ck">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ck">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diagonal/>
    </border>
    <border>
      <left/>
      <right style="thin">
        <color rgb="FFCCCCCC"/>
      </right>
      <top style="thin">
        <color rgb="FFCCCCCC"/>
      </top>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FFFFFF"/>
      </right>
      <top style="thin">
        <color rgb="FFFFFFFF"/>
      </top>
      <bottom style="thin">
        <color rgb="FF000000"/>
      </bottom>
      <diagonal/>
    </border>
    <border>
      <left style="thin">
        <color rgb="FFFFFFFF"/>
      </left>
      <right style="thin">
        <color rgb="FFFFFFFF"/>
      </right>
      <top/>
      <bottom style="thin">
        <color rgb="FF666666"/>
      </bottom>
      <diagonal/>
    </border>
    <border>
      <left/>
      <right style="thin">
        <color rgb="FFFFFFFF"/>
      </right>
      <top/>
      <bottom style="thin">
        <color rgb="FFFFFFFF"/>
      </bottom>
      <diagonal/>
    </border>
    <border>
      <left style="thick">
        <color rgb="FFFFFFFF"/>
      </left>
      <right/>
      <top style="thin">
        <color rgb="FFFFFFFF"/>
      </top>
      <bottom style="thick">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CCCCCC"/>
      </left>
      <right style="medium">
        <color rgb="FFCCCCCC"/>
      </right>
      <top style="medium">
        <color rgb="FFCCCCCC"/>
      </top>
      <bottom style="medium">
        <color rgb="FFCCCCCC"/>
      </bottom>
      <diagonal/>
    </border>
    <border>
      <left/>
      <right style="thin">
        <color rgb="FFF3F3F3"/>
      </right>
      <top style="thin">
        <color rgb="FFF3F3F3"/>
      </top>
      <bottom style="thin">
        <color rgb="FFF3F3F3"/>
      </bottom>
      <diagonal/>
    </border>
    <border>
      <left style="thin">
        <color rgb="FFF3F3F3"/>
      </left>
      <right style="thin">
        <color rgb="FFF3F3F3"/>
      </right>
      <top style="thin">
        <color rgb="FFF3F3F3"/>
      </top>
      <bottom style="thin">
        <color rgb="FFF3F3F3"/>
      </bottom>
      <diagonal/>
    </border>
    <border>
      <left style="thin">
        <color rgb="FFFFFFFF"/>
      </left>
      <right style="thin">
        <color rgb="FFFFFFFF"/>
      </right>
      <top/>
      <bottom/>
      <diagonal/>
    </border>
    <border>
      <left/>
      <right/>
      <top/>
      <bottom style="medium">
        <color rgb="FFFFFFFF"/>
      </bottom>
      <diagonal/>
    </border>
    <border>
      <left/>
      <right style="thin">
        <color rgb="FFFFFFFF"/>
      </right>
      <top style="thin">
        <color rgb="FFFFFFFF"/>
      </top>
      <bottom/>
      <diagonal/>
    </border>
    <border>
      <left/>
      <right/>
      <top style="thick">
        <color rgb="FFFFFFFF"/>
      </top>
      <bottom style="thick">
        <color rgb="FFFFFFFF"/>
      </bottom>
      <diagonal/>
    </border>
    <border>
      <left/>
      <right/>
      <top style="medium">
        <color rgb="FF434343"/>
      </top>
      <bottom style="thin">
        <color rgb="FF073763"/>
      </bottom>
      <diagonal/>
    </border>
    <border>
      <left/>
      <right style="thin">
        <color rgb="FF434343"/>
      </right>
      <top style="medium">
        <color rgb="FF434343"/>
      </top>
      <bottom style="thin">
        <color rgb="FF434343"/>
      </bottom>
      <diagonal/>
    </border>
    <border>
      <left/>
      <right style="medium">
        <color rgb="FFFFFFFF"/>
      </right>
      <top/>
      <bottom/>
      <diagonal/>
    </border>
    <border>
      <left style="medium">
        <color rgb="FFFFFFFF"/>
      </left>
      <right/>
      <top/>
      <bottom/>
      <diagonal/>
    </border>
    <border>
      <left/>
      <right/>
      <top style="thin">
        <color rgb="FFFFFFFF"/>
      </top>
      <bottom style="thin">
        <color rgb="FFFFFFFF"/>
      </bottom>
      <diagonal/>
    </border>
    <border>
      <left style="thin">
        <color rgb="FFFFFFFF"/>
      </left>
      <right style="medium">
        <color rgb="FFFFFFFF"/>
      </right>
      <top/>
      <bottom style="medium">
        <color rgb="FFFFFFFF"/>
      </bottom>
      <diagonal/>
    </border>
    <border>
      <left style="medium">
        <color rgb="FFFFFFFF"/>
      </left>
      <right/>
      <top/>
      <bottom style="medium">
        <color rgb="FFFFFFFF"/>
      </bottom>
      <diagonal/>
    </border>
    <border>
      <left style="thin">
        <color rgb="FFFFFFFF"/>
      </left>
      <right style="thin">
        <color rgb="FFFFFFFF"/>
      </right>
      <top style="medium">
        <color rgb="FFFFFFFF"/>
      </top>
      <bottom style="thin">
        <color rgb="FFFFFFFF"/>
      </bottom>
      <diagonal/>
    </border>
    <border>
      <left style="thin">
        <color rgb="FFFFFFFF"/>
      </left>
      <right style="medium">
        <color rgb="FFFFFFFF"/>
      </right>
      <top style="medium">
        <color rgb="FFFFFFFF"/>
      </top>
      <bottom style="thin">
        <color rgb="FFFFFFFF"/>
      </bottom>
      <diagonal/>
    </border>
    <border>
      <left style="thick">
        <color rgb="FFFFFFFF"/>
      </left>
      <right style="thick">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n">
        <color rgb="FFFFFFFF"/>
      </left>
      <right/>
      <top style="thin">
        <color rgb="FFFFFFFF"/>
      </top>
      <bottom style="medium">
        <color rgb="FFFFFFFF"/>
      </bottom>
      <diagonal/>
    </border>
    <border>
      <left/>
      <right/>
      <top style="thin">
        <color rgb="FFFFFFFF"/>
      </top>
      <bottom style="medium">
        <color rgb="FFFFFFFF"/>
      </bottom>
      <diagonal/>
    </border>
    <border>
      <left/>
      <right style="medium">
        <color rgb="FFFFFFFF"/>
      </right>
      <top style="thin">
        <color rgb="FFFFFFFF"/>
      </top>
      <bottom style="medium">
        <color rgb="FFFFFFFF"/>
      </bottom>
      <diagonal/>
    </border>
    <border>
      <left style="thick">
        <color rgb="FFFFFFFF"/>
      </left>
      <right style="thick">
        <color rgb="FFFFFFFF"/>
      </right>
      <top style="thin">
        <color rgb="FFFFFFFF"/>
      </top>
      <bottom style="thick">
        <color rgb="FFFFFFFF"/>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style="thick">
        <color rgb="FFFFFFFF"/>
      </top>
      <bottom style="thick">
        <color rgb="FFFFFFFF"/>
      </bottom>
      <diagonal/>
    </border>
    <border>
      <left/>
      <right/>
      <top style="thin">
        <color rgb="FFFFFFFF"/>
      </top>
      <bottom style="thin">
        <color rgb="FFFFFFFF"/>
      </bottom>
      <diagonal/>
    </border>
    <border>
      <left/>
      <right/>
      <top style="thin">
        <color rgb="FFFFFFFF"/>
      </top>
      <bottom style="thick">
        <color rgb="FFFFFFFF"/>
      </bottom>
      <diagonal/>
    </border>
    <border>
      <left/>
      <right/>
      <top/>
      <bottom/>
      <diagonal/>
    </border>
    <border>
      <left style="thin">
        <color theme="0"/>
      </left>
      <right/>
      <top style="thin">
        <color rgb="FFFFFFFF"/>
      </top>
      <bottom style="thin">
        <color rgb="FFFFFFFF"/>
      </bottom>
      <diagonal/>
    </border>
    <border>
      <left style="thin">
        <color theme="0" tint="-0.249977111117893"/>
      </left>
      <right style="thin">
        <color theme="0" tint="-0.249977111117893"/>
      </right>
      <top/>
      <bottom/>
      <diagonal/>
    </border>
    <border>
      <left/>
      <right style="medium">
        <color rgb="FFCCCCCC"/>
      </right>
      <top style="medium">
        <color rgb="FFCCCCCC"/>
      </top>
      <bottom style="medium">
        <color rgb="FFCCCCCC"/>
      </bottom>
      <diagonal/>
    </border>
    <border>
      <left style="thin">
        <color theme="0" tint="-0.249977111117893"/>
      </left>
      <right style="thin">
        <color theme="0" tint="-0.249977111117893"/>
      </right>
      <top style="thick">
        <color rgb="FFF3F3F3"/>
      </top>
      <bottom/>
      <diagonal/>
    </border>
    <border>
      <left style="thin">
        <color theme="0" tint="-0.249977111117893"/>
      </left>
      <right style="thin">
        <color theme="0" tint="-0.249977111117893"/>
      </right>
      <top style="thick">
        <color rgb="FFF3F3F3"/>
      </top>
      <bottom style="thick">
        <color rgb="FFF3F3F3"/>
      </bottom>
      <diagonal/>
    </border>
    <border>
      <left style="thin">
        <color theme="0" tint="-0.249977111117893"/>
      </left>
      <right style="thin">
        <color theme="0" tint="-0.249977111117893"/>
      </right>
      <top/>
      <bottom style="thick">
        <color rgb="FFF3F3F3"/>
      </bottom>
      <diagonal/>
    </border>
    <border>
      <left/>
      <right/>
      <top style="medium">
        <color rgb="FFCCCCCC"/>
      </top>
      <bottom style="medium">
        <color rgb="FFCCCCCC"/>
      </bottom>
      <diagonal/>
    </border>
    <border>
      <left style="medium">
        <color rgb="FFFFFFFF"/>
      </left>
      <right style="medium">
        <color rgb="FFFFFFFF"/>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rgb="FFFFFFFF"/>
      </left>
      <right/>
      <top style="medium">
        <color rgb="FFFFFFFF"/>
      </top>
      <bottom style="thin">
        <color rgb="FFFFFFFF"/>
      </bottom>
      <diagonal/>
    </border>
    <border>
      <left style="thin">
        <color theme="0"/>
      </left>
      <right style="medium">
        <color rgb="FFFFFFFF"/>
      </right>
      <top style="thin">
        <color theme="4" tint="0.79998168889431442"/>
      </top>
      <bottom style="medium">
        <color rgb="FF434343"/>
      </bottom>
      <diagonal/>
    </border>
    <border>
      <left/>
      <right style="medium">
        <color rgb="FFFFFFFF"/>
      </right>
      <top/>
      <bottom style="thin">
        <color theme="0" tint="-0.14999847407452621"/>
      </bottom>
      <diagonal/>
    </border>
    <border>
      <left style="medium">
        <color rgb="FFFFFFFF"/>
      </left>
      <right/>
      <top/>
      <bottom style="thin">
        <color theme="0" tint="-0.14999847407452621"/>
      </bottom>
      <diagonal/>
    </border>
    <border>
      <left/>
      <right style="medium">
        <color rgb="FFFFFFFF"/>
      </right>
      <top style="medium">
        <color rgb="FFEFEFEF"/>
      </top>
      <bottom style="thin">
        <color theme="0" tint="-0.14999847407452621"/>
      </bottom>
      <diagonal/>
    </border>
    <border>
      <left style="medium">
        <color rgb="FFFFFFFF"/>
      </left>
      <right/>
      <top style="medium">
        <color rgb="FFEFEFEF"/>
      </top>
      <bottom style="thin">
        <color theme="0" tint="-0.14999847407452621"/>
      </bottom>
      <diagonal/>
    </border>
    <border>
      <left/>
      <right style="medium">
        <color rgb="FFFFFFFF"/>
      </right>
      <top style="thin">
        <color theme="0" tint="-0.14999847407452621"/>
      </top>
      <bottom style="thin">
        <color theme="0" tint="-0.14999847407452621"/>
      </bottom>
      <diagonal/>
    </border>
    <border>
      <left style="medium">
        <color rgb="FFFFFFFF"/>
      </left>
      <right/>
      <top style="thin">
        <color theme="0" tint="-0.14999847407452621"/>
      </top>
      <bottom style="thin">
        <color theme="0" tint="-0.14999847407452621"/>
      </bottom>
      <diagonal/>
    </border>
    <border>
      <left style="thin">
        <color rgb="FFBFBFBF"/>
      </left>
      <right style="thin">
        <color rgb="FFBFBFBF"/>
      </right>
      <top style="thick">
        <color rgb="FFF3F3F3"/>
      </top>
      <bottom/>
      <diagonal/>
    </border>
    <border>
      <left style="thin">
        <color rgb="FFBFBFBF"/>
      </left>
      <right style="thin">
        <color rgb="FFBFBFBF"/>
      </right>
      <top/>
      <bottom style="thick">
        <color rgb="FFF3F3F3"/>
      </bottom>
      <diagonal/>
    </border>
    <border>
      <left style="medium">
        <color theme="4" tint="0.79998168889431442"/>
      </left>
      <right style="medium">
        <color theme="4" tint="0.79998168889431442"/>
      </right>
      <top style="medium">
        <color theme="4" tint="0.79998168889431442"/>
      </top>
      <bottom style="double">
        <color theme="4" tint="0.79998168889431442"/>
      </bottom>
      <diagonal/>
    </border>
    <border>
      <left style="medium">
        <color theme="4" tint="0.79998168889431442"/>
      </left>
      <right style="medium">
        <color theme="4" tint="0.79998168889431442"/>
      </right>
      <top/>
      <bottom style="double">
        <color theme="4" tint="0.79998168889431442"/>
      </bottom>
      <diagonal/>
    </border>
    <border>
      <left style="medium">
        <color theme="4" tint="0.79998168889431442"/>
      </left>
      <right style="medium">
        <color theme="4" tint="0.79998168889431442"/>
      </right>
      <top/>
      <bottom style="medium">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ck">
        <color rgb="FFFFFFFF"/>
      </left>
      <right style="thick">
        <color rgb="FFFFFFFF"/>
      </right>
      <top style="thin">
        <color rgb="FFFFFFFF"/>
      </top>
      <bottom/>
      <diagonal/>
    </border>
    <border>
      <left style="medium">
        <color theme="0"/>
      </left>
      <right style="medium">
        <color theme="0"/>
      </right>
      <top style="medium">
        <color theme="0"/>
      </top>
      <bottom style="medium">
        <color theme="0"/>
      </bottom>
      <diagonal/>
    </border>
    <border>
      <left/>
      <right/>
      <top style="thin">
        <color rgb="FFCCCCCC"/>
      </top>
      <bottom style="thin">
        <color rgb="FFCCCCCC"/>
      </bottom>
      <diagonal/>
    </border>
    <border>
      <left/>
      <right/>
      <top style="thin">
        <color rgb="FFCCCCCC"/>
      </top>
      <bottom/>
      <diagonal/>
    </border>
    <border>
      <left style="thin">
        <color rgb="FFCCCCCC"/>
      </left>
      <right style="thin">
        <color rgb="FFCCCCCC"/>
      </right>
      <top/>
      <bottom style="thin">
        <color rgb="FFCCCCCC"/>
      </bottom>
      <diagonal/>
    </border>
    <border>
      <left style="thin">
        <color rgb="FFFFFFFF"/>
      </left>
      <right/>
      <top style="thin">
        <color rgb="FFFFFFFF"/>
      </top>
      <bottom style="medium">
        <color theme="0"/>
      </bottom>
      <diagonal/>
    </border>
    <border>
      <left/>
      <right style="thin">
        <color rgb="FFFFFFFF"/>
      </right>
      <top style="thin">
        <color rgb="FFFFFFFF"/>
      </top>
      <bottom style="medium">
        <color theme="0"/>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diagonal/>
    </border>
    <border>
      <left style="thin">
        <color rgb="FFFFFFFF"/>
      </left>
      <right/>
      <top style="medium">
        <color theme="0"/>
      </top>
      <bottom/>
      <diagonal/>
    </border>
    <border>
      <left/>
      <right/>
      <top style="medium">
        <color theme="0"/>
      </top>
      <bottom/>
      <diagonal/>
    </border>
    <border>
      <left/>
      <right/>
      <top/>
      <bottom style="medium">
        <color theme="0"/>
      </bottom>
      <diagonal/>
    </border>
    <border>
      <left/>
      <right style="medium">
        <color rgb="FFFFFFFF"/>
      </right>
      <top style="thin">
        <color theme="0" tint="-0.14999847407452621"/>
      </top>
      <bottom style="thin">
        <color rgb="FFCCCCCC"/>
      </bottom>
      <diagonal/>
    </border>
    <border>
      <left style="thin">
        <color rgb="FFCCCCCC"/>
      </left>
      <right/>
      <top style="medium">
        <color rgb="FFCCCCCC"/>
      </top>
      <bottom style="medium">
        <color rgb="FFCCCCCC"/>
      </bottom>
      <diagonal/>
    </border>
    <border>
      <left/>
      <right/>
      <top style="thick">
        <color rgb="FFF3F3F3"/>
      </top>
      <bottom style="thick">
        <color rgb="FFF3F3F3"/>
      </bottom>
      <diagonal/>
    </border>
    <border>
      <left style="thin">
        <color theme="0" tint="-0.249977111117893"/>
      </left>
      <right/>
      <top style="thick">
        <color rgb="FFF3F3F3"/>
      </top>
      <bottom style="thick">
        <color rgb="FFF3F3F3"/>
      </bottom>
      <diagonal/>
    </border>
    <border>
      <left style="thin">
        <color rgb="FFCCCCCC"/>
      </left>
      <right/>
      <top style="medium">
        <color rgb="FFCCCCCC"/>
      </top>
      <bottom/>
      <diagonal/>
    </border>
    <border>
      <left style="thin">
        <color rgb="FFCCCCCC"/>
      </left>
      <right/>
      <top/>
      <bottom/>
      <diagonal/>
    </border>
    <border>
      <left style="thin">
        <color rgb="FFCCCCCC"/>
      </left>
      <right/>
      <top/>
      <bottom style="medium">
        <color rgb="FFCCCCCC"/>
      </bottom>
      <diagonal/>
    </border>
    <border>
      <left style="thin">
        <color theme="0" tint="-0.249977111117893"/>
      </left>
      <right/>
      <top style="thick">
        <color rgb="FFF3F3F3"/>
      </top>
      <bottom/>
      <diagonal/>
    </border>
    <border>
      <left/>
      <right/>
      <top/>
      <bottom style="thin">
        <color theme="0" tint="-0.14999847407452621"/>
      </bottom>
      <diagonal/>
    </border>
    <border>
      <left style="medium">
        <color rgb="FFEFEFEF"/>
      </left>
      <right/>
      <top/>
      <bottom style="medium">
        <color rgb="FFEFEFEF"/>
      </bottom>
      <diagonal/>
    </border>
    <border>
      <left/>
      <right/>
      <top/>
      <bottom style="medium">
        <color rgb="FFEFEFEF"/>
      </bottom>
      <diagonal/>
    </border>
    <border>
      <left/>
      <right style="medium">
        <color rgb="FFFFFFFF"/>
      </right>
      <top style="thin">
        <color rgb="FFCCCCCC"/>
      </top>
      <bottom style="thin">
        <color theme="0" tint="-0.14999847407452621"/>
      </bottom>
      <diagonal/>
    </border>
    <border>
      <left/>
      <right style="thin">
        <color rgb="FFD9D9D9"/>
      </right>
      <top/>
      <bottom style="thin">
        <color theme="0" tint="-0.14999847407452621"/>
      </bottom>
      <diagonal/>
    </border>
    <border>
      <left/>
      <right style="thin">
        <color rgb="FFD9D9D9"/>
      </right>
      <top style="thin">
        <color rgb="FFEFEFEF"/>
      </top>
      <bottom style="thin">
        <color theme="0" tint="-0.14999847407452621"/>
      </bottom>
      <diagonal/>
    </border>
    <border>
      <left style="thin">
        <color rgb="FFEFEFEF"/>
      </left>
      <right style="thin">
        <color rgb="FFEFEFEF"/>
      </right>
      <top/>
      <bottom style="thin">
        <color rgb="FFEFEFEF"/>
      </bottom>
      <diagonal/>
    </border>
    <border>
      <left/>
      <right style="thick">
        <color rgb="FFFFFFFF"/>
      </right>
      <top/>
      <bottom style="thick">
        <color rgb="FFFFFFFF"/>
      </bottom>
      <diagonal/>
    </border>
    <border>
      <left style="thick">
        <color rgb="FFFFFFFF"/>
      </left>
      <right style="thick">
        <color rgb="FFFFFFFF"/>
      </right>
      <top/>
      <bottom style="medium">
        <color theme="0"/>
      </bottom>
      <diagonal/>
    </border>
    <border>
      <left style="thin">
        <color theme="0"/>
      </left>
      <right style="thin">
        <color theme="0"/>
      </right>
      <top style="thin">
        <color theme="0"/>
      </top>
      <bottom style="thin">
        <color theme="0"/>
      </bottom>
      <diagonal/>
    </border>
    <border>
      <left style="medium">
        <color theme="0"/>
      </left>
      <right/>
      <top/>
      <bottom/>
      <diagonal/>
    </border>
    <border>
      <left/>
      <right style="medium">
        <color rgb="FFCCCCCC"/>
      </right>
      <top/>
      <bottom/>
      <diagonal/>
    </border>
    <border>
      <left style="thin">
        <color rgb="FFBFBFBF"/>
      </left>
      <right style="thin">
        <color rgb="FFBFBFBF"/>
      </right>
      <top/>
      <bottom/>
      <diagonal/>
    </border>
    <border>
      <left/>
      <right style="thin">
        <color rgb="FFD9D9D9"/>
      </right>
      <top style="thin">
        <color rgb="FFEFEFEF"/>
      </top>
      <bottom/>
      <diagonal/>
    </border>
  </borders>
  <cellStyleXfs count="2">
    <xf numFmtId="0" fontId="0" fillId="0" borderId="0"/>
    <xf numFmtId="0" fontId="2" fillId="0" borderId="0" applyNumberFormat="0" applyFill="0" applyBorder="0" applyAlignment="0" applyProtection="0"/>
  </cellStyleXfs>
  <cellXfs count="405">
    <xf numFmtId="0" fontId="0" fillId="0" borderId="0" xfId="0" applyFont="1" applyAlignment="1"/>
    <xf numFmtId="0" fontId="1" fillId="0" borderId="0" xfId="0" applyFont="1" applyAlignment="1"/>
    <xf numFmtId="0" fontId="5" fillId="9" borderId="51" xfId="0" applyFont="1" applyFill="1" applyBorder="1"/>
    <xf numFmtId="0" fontId="6" fillId="9" borderId="51" xfId="0" applyFont="1" applyFill="1" applyBorder="1" applyAlignment="1"/>
    <xf numFmtId="0" fontId="7" fillId="9" borderId="51" xfId="0" applyFont="1" applyFill="1" applyBorder="1" applyAlignment="1">
      <alignment horizontal="left" vertical="center"/>
    </xf>
    <xf numFmtId="0" fontId="5" fillId="9" borderId="51" xfId="0" applyFont="1" applyFill="1" applyBorder="1" applyAlignment="1">
      <alignment horizontal="center" vertical="center"/>
    </xf>
    <xf numFmtId="3" fontId="5" fillId="9" borderId="51" xfId="0" applyNumberFormat="1" applyFont="1" applyFill="1" applyBorder="1" applyAlignment="1">
      <alignment horizontal="center" vertical="center"/>
    </xf>
    <xf numFmtId="0" fontId="5" fillId="8" borderId="51" xfId="0" applyFont="1" applyFill="1" applyBorder="1" applyAlignment="1">
      <alignment vertical="center"/>
    </xf>
    <xf numFmtId="0" fontId="5" fillId="3" borderId="4" xfId="0" applyFont="1" applyFill="1" applyBorder="1" applyAlignment="1">
      <alignment vertical="center"/>
    </xf>
    <xf numFmtId="0" fontId="5" fillId="3" borderId="3" xfId="0" applyFont="1" applyFill="1" applyBorder="1" applyAlignment="1">
      <alignment vertical="center"/>
    </xf>
    <xf numFmtId="0" fontId="5" fillId="0" borderId="0" xfId="0" applyFont="1" applyAlignment="1"/>
    <xf numFmtId="0" fontId="5" fillId="10" borderId="51" xfId="0" applyFont="1" applyFill="1" applyBorder="1"/>
    <xf numFmtId="0" fontId="6" fillId="10" borderId="51" xfId="0" applyFont="1" applyFill="1" applyBorder="1" applyAlignment="1"/>
    <xf numFmtId="0" fontId="7" fillId="10" borderId="51" xfId="0" applyFont="1" applyFill="1" applyBorder="1" applyAlignment="1">
      <alignment horizontal="left"/>
    </xf>
    <xf numFmtId="3" fontId="5" fillId="10" borderId="51" xfId="0" applyNumberFormat="1" applyFont="1" applyFill="1" applyBorder="1" applyAlignment="1">
      <alignment horizontal="center" vertical="center"/>
    </xf>
    <xf numFmtId="0" fontId="5" fillId="10" borderId="51" xfId="0" applyFont="1" applyFill="1" applyBorder="1" applyAlignment="1">
      <alignment vertical="center"/>
    </xf>
    <xf numFmtId="0" fontId="6" fillId="10" borderId="51" xfId="0" applyFont="1" applyFill="1" applyBorder="1" applyAlignment="1">
      <alignment horizontal="left" vertical="center"/>
    </xf>
    <xf numFmtId="0" fontId="7" fillId="10" borderId="51" xfId="0" applyFont="1" applyFill="1" applyBorder="1" applyAlignment="1">
      <alignment horizontal="left" vertical="center"/>
    </xf>
    <xf numFmtId="0" fontId="5" fillId="0" borderId="0" xfId="0" applyFont="1" applyAlignment="1">
      <alignment vertical="center"/>
    </xf>
    <xf numFmtId="0" fontId="5" fillId="10" borderId="51" xfId="0" applyFont="1" applyFill="1" applyBorder="1" applyAlignment="1"/>
    <xf numFmtId="0" fontId="5" fillId="10" borderId="51" xfId="0" applyFont="1" applyFill="1" applyBorder="1" applyAlignment="1">
      <alignment horizontal="left" vertical="center"/>
    </xf>
    <xf numFmtId="3" fontId="8" fillId="10" borderId="51" xfId="0" applyNumberFormat="1" applyFont="1" applyFill="1" applyBorder="1" applyAlignment="1">
      <alignment vertical="center" wrapText="1"/>
    </xf>
    <xf numFmtId="0" fontId="12" fillId="10" borderId="51" xfId="0" applyFont="1" applyFill="1" applyBorder="1" applyAlignment="1">
      <alignment horizontal="left" vertical="center"/>
    </xf>
    <xf numFmtId="0" fontId="5" fillId="7" borderId="51" xfId="0" applyFont="1" applyFill="1" applyBorder="1"/>
    <xf numFmtId="0" fontId="12" fillId="7" borderId="51" xfId="0" applyFont="1" applyFill="1" applyBorder="1" applyAlignment="1">
      <alignment horizontal="left" vertical="center"/>
    </xf>
    <xf numFmtId="0" fontId="5" fillId="7" borderId="51" xfId="0" applyFont="1" applyFill="1" applyBorder="1" applyAlignment="1">
      <alignment vertical="center"/>
    </xf>
    <xf numFmtId="3" fontId="8" fillId="7" borderId="51" xfId="0" applyNumberFormat="1" applyFont="1" applyFill="1" applyBorder="1" applyAlignment="1">
      <alignment vertical="center" wrapText="1"/>
    </xf>
    <xf numFmtId="0" fontId="5" fillId="0" borderId="5" xfId="0" applyFont="1" applyBorder="1" applyAlignment="1">
      <alignment horizontal="left" vertical="center"/>
    </xf>
    <xf numFmtId="0" fontId="14" fillId="0" borderId="6" xfId="0" applyFont="1" applyBorder="1" applyAlignment="1">
      <alignment horizontal="left" vertical="center"/>
    </xf>
    <xf numFmtId="0" fontId="5" fillId="0" borderId="7" xfId="0" applyFont="1" applyBorder="1" applyAlignment="1">
      <alignment vertical="center"/>
    </xf>
    <xf numFmtId="0" fontId="5" fillId="0" borderId="8" xfId="0" applyFont="1" applyBorder="1" applyAlignment="1">
      <alignment vertical="center"/>
    </xf>
    <xf numFmtId="3" fontId="8" fillId="0" borderId="8" xfId="0" applyNumberFormat="1" applyFont="1" applyBorder="1" applyAlignment="1">
      <alignment vertical="center" wrapText="1"/>
    </xf>
    <xf numFmtId="0" fontId="5" fillId="2" borderId="9" xfId="0" applyFont="1" applyFill="1" applyBorder="1" applyAlignment="1">
      <alignment vertical="center"/>
    </xf>
    <xf numFmtId="0" fontId="5" fillId="0" borderId="10" xfId="0" applyFont="1" applyBorder="1" applyAlignment="1">
      <alignment horizontal="right" vertical="center"/>
    </xf>
    <xf numFmtId="0" fontId="5" fillId="0" borderId="10" xfId="0" applyFont="1" applyBorder="1" applyAlignment="1">
      <alignment vertical="center"/>
    </xf>
    <xf numFmtId="3" fontId="8" fillId="0" borderId="10" xfId="0" applyNumberFormat="1" applyFont="1" applyBorder="1" applyAlignment="1">
      <alignment vertical="center" wrapText="1"/>
    </xf>
    <xf numFmtId="0" fontId="5" fillId="2" borderId="11" xfId="0" applyFont="1" applyFill="1" applyBorder="1" applyAlignment="1">
      <alignment vertical="center"/>
    </xf>
    <xf numFmtId="0" fontId="15" fillId="2" borderId="7" xfId="0" applyFont="1" applyFill="1" applyBorder="1" applyAlignment="1">
      <alignment vertical="top"/>
    </xf>
    <xf numFmtId="0" fontId="5" fillId="0" borderId="1" xfId="0" applyFont="1" applyBorder="1" applyAlignment="1">
      <alignment vertical="center"/>
    </xf>
    <xf numFmtId="0" fontId="5" fillId="0" borderId="12" xfId="0" applyFont="1" applyBorder="1" applyAlignment="1">
      <alignment horizontal="left" vertical="center"/>
    </xf>
    <xf numFmtId="0" fontId="14" fillId="0" borderId="10" xfId="0" applyFont="1" applyBorder="1" applyAlignment="1">
      <alignment horizontal="left" vertical="center"/>
    </xf>
    <xf numFmtId="0" fontId="5" fillId="0" borderId="13" xfId="0" applyFont="1" applyBorder="1"/>
    <xf numFmtId="0" fontId="5" fillId="0" borderId="10" xfId="0" applyFont="1" applyBorder="1" applyAlignment="1">
      <alignment horizontal="center" vertical="center"/>
    </xf>
    <xf numFmtId="0" fontId="5" fillId="2" borderId="11" xfId="0" applyFont="1" applyFill="1" applyBorder="1"/>
    <xf numFmtId="0" fontId="5" fillId="0" borderId="10" xfId="0" applyFont="1" applyBorder="1" applyAlignment="1">
      <alignment horizontal="left" vertical="center"/>
    </xf>
    <xf numFmtId="0" fontId="5" fillId="0" borderId="10" xfId="0" applyFont="1" applyBorder="1"/>
    <xf numFmtId="3" fontId="18" fillId="2" borderId="0" xfId="0" applyNumberFormat="1" applyFont="1" applyFill="1" applyAlignment="1">
      <alignment horizontal="left"/>
    </xf>
    <xf numFmtId="0" fontId="19" fillId="0" borderId="10" xfId="0" applyFont="1" applyBorder="1" applyAlignment="1">
      <alignment vertical="center"/>
    </xf>
    <xf numFmtId="0" fontId="12" fillId="0" borderId="10" xfId="0" applyFont="1" applyBorder="1" applyAlignment="1">
      <alignment horizontal="left" vertical="center"/>
    </xf>
    <xf numFmtId="0" fontId="5" fillId="0" borderId="10" xfId="0" applyFont="1" applyBorder="1" applyAlignment="1">
      <alignment horizontal="right"/>
    </xf>
    <xf numFmtId="164" fontId="16" fillId="0" borderId="18" xfId="0" applyNumberFormat="1" applyFont="1" applyBorder="1" applyAlignment="1">
      <alignment horizontal="left"/>
    </xf>
    <xf numFmtId="0" fontId="7" fillId="0" borderId="10" xfId="0" applyFont="1" applyBorder="1" applyAlignment="1">
      <alignment horizontal="right"/>
    </xf>
    <xf numFmtId="0" fontId="5" fillId="0" borderId="10" xfId="0" applyFont="1" applyBorder="1" applyAlignment="1"/>
    <xf numFmtId="0" fontId="5" fillId="0" borderId="10" xfId="0" applyFont="1" applyBorder="1" applyAlignment="1">
      <alignment horizontal="center"/>
    </xf>
    <xf numFmtId="0" fontId="5" fillId="0" borderId="10" xfId="0" applyFont="1" applyBorder="1" applyAlignment="1">
      <alignment horizontal="left"/>
    </xf>
    <xf numFmtId="3" fontId="8" fillId="0" borderId="10" xfId="0" applyNumberFormat="1" applyFont="1" applyBorder="1" applyAlignment="1">
      <alignment wrapText="1"/>
    </xf>
    <xf numFmtId="0" fontId="5" fillId="2" borderId="11" xfId="0" applyFont="1" applyFill="1" applyBorder="1" applyAlignment="1"/>
    <xf numFmtId="0" fontId="5" fillId="3" borderId="4" xfId="0" applyFont="1" applyFill="1" applyBorder="1" applyAlignment="1"/>
    <xf numFmtId="0" fontId="5" fillId="0" borderId="0" xfId="0" applyFont="1" applyAlignment="1">
      <alignment horizontal="center" vertical="center"/>
    </xf>
    <xf numFmtId="0" fontId="21" fillId="2" borderId="7" xfId="0" applyFont="1" applyFill="1" applyBorder="1"/>
    <xf numFmtId="0" fontId="22" fillId="0" borderId="10" xfId="0" applyFont="1" applyBorder="1" applyAlignment="1">
      <alignment horizontal="left" vertical="center"/>
    </xf>
    <xf numFmtId="3" fontId="22" fillId="0" borderId="10" xfId="0" applyNumberFormat="1" applyFont="1" applyBorder="1" applyAlignment="1">
      <alignment horizontal="left" vertical="center"/>
    </xf>
    <xf numFmtId="3" fontId="5" fillId="0" borderId="10" xfId="0" applyNumberFormat="1" applyFont="1" applyBorder="1" applyAlignment="1">
      <alignment horizontal="left"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left" vertical="center"/>
    </xf>
    <xf numFmtId="3" fontId="23" fillId="0" borderId="10" xfId="1" applyNumberFormat="1" applyFont="1" applyBorder="1" applyAlignment="1">
      <alignment horizontal="right" vertical="center"/>
    </xf>
    <xf numFmtId="0" fontId="5" fillId="3" borderId="14" xfId="0" applyFont="1" applyFill="1" applyBorder="1" applyAlignment="1">
      <alignment vertical="center"/>
    </xf>
    <xf numFmtId="0" fontId="5" fillId="0" borderId="12" xfId="0" applyFont="1" applyBorder="1" applyAlignment="1">
      <alignment horizontal="center" vertical="center"/>
    </xf>
    <xf numFmtId="3" fontId="24" fillId="0" borderId="10" xfId="0" applyNumberFormat="1" applyFont="1" applyBorder="1" applyAlignment="1">
      <alignment horizontal="right" vertical="center"/>
    </xf>
    <xf numFmtId="0" fontId="5" fillId="2" borderId="20" xfId="0" applyFont="1" applyFill="1" applyBorder="1" applyAlignment="1">
      <alignment vertical="center"/>
    </xf>
    <xf numFmtId="0" fontId="5" fillId="2" borderId="51" xfId="0" applyFont="1" applyFill="1" applyBorder="1" applyAlignment="1">
      <alignment vertical="center"/>
    </xf>
    <xf numFmtId="0" fontId="25" fillId="0" borderId="21" xfId="0" applyFont="1" applyBorder="1" applyAlignment="1">
      <alignment horizontal="left" vertical="center" wrapText="1"/>
    </xf>
    <xf numFmtId="0" fontId="17" fillId="0" borderId="80" xfId="0" applyFont="1" applyBorder="1" applyAlignment="1">
      <alignment wrapText="1"/>
    </xf>
    <xf numFmtId="0" fontId="17" fillId="0" borderId="22" xfId="0" applyFont="1" applyBorder="1" applyAlignment="1">
      <alignment wrapText="1"/>
    </xf>
    <xf numFmtId="0" fontId="5" fillId="2" borderId="21" xfId="0" applyFont="1" applyFill="1" applyBorder="1" applyAlignment="1">
      <alignment vertical="center"/>
    </xf>
    <xf numFmtId="0" fontId="5" fillId="0" borderId="51" xfId="0" applyFont="1" applyBorder="1" applyAlignment="1"/>
    <xf numFmtId="164" fontId="16" fillId="0" borderId="51" xfId="0" applyNumberFormat="1" applyFont="1" applyBorder="1" applyAlignment="1">
      <alignment horizontal="left"/>
    </xf>
    <xf numFmtId="0" fontId="26" fillId="0" borderId="10" xfId="0" applyFont="1" applyBorder="1" applyAlignment="1">
      <alignment horizontal="center" vertical="center"/>
    </xf>
    <xf numFmtId="0" fontId="5" fillId="9" borderId="51" xfId="0" applyFont="1" applyFill="1" applyBorder="1" applyAlignment="1">
      <alignment horizontal="left" vertical="center"/>
    </xf>
    <xf numFmtId="0" fontId="5" fillId="3" borderId="54" xfId="0" applyFont="1" applyFill="1" applyBorder="1" applyAlignment="1">
      <alignment vertical="center"/>
    </xf>
    <xf numFmtId="0" fontId="5" fillId="3" borderId="23" xfId="0" applyFont="1" applyFill="1" applyBorder="1" applyAlignment="1">
      <alignment vertical="center"/>
    </xf>
    <xf numFmtId="0" fontId="5" fillId="4" borderId="24" xfId="0" applyFont="1" applyFill="1" applyBorder="1" applyAlignment="1">
      <alignment vertical="center"/>
    </xf>
    <xf numFmtId="0" fontId="5" fillId="4" borderId="25" xfId="0" applyFont="1" applyFill="1" applyBorder="1" applyAlignment="1">
      <alignment vertical="center"/>
    </xf>
    <xf numFmtId="0" fontId="6" fillId="9" borderId="51" xfId="0" applyFont="1" applyFill="1" applyBorder="1" applyAlignment="1">
      <alignment horizontal="left" vertical="center"/>
    </xf>
    <xf numFmtId="0" fontId="11" fillId="8" borderId="51" xfId="0" applyFont="1" applyFill="1" applyBorder="1" applyAlignment="1">
      <alignment vertical="center"/>
    </xf>
    <xf numFmtId="0" fontId="5" fillId="9" borderId="51" xfId="0" applyFont="1" applyFill="1" applyBorder="1" applyAlignment="1"/>
    <xf numFmtId="0" fontId="11" fillId="8" borderId="51" xfId="0" applyFont="1" applyFill="1" applyBorder="1" applyAlignment="1">
      <alignment vertical="center" wrapText="1"/>
    </xf>
    <xf numFmtId="0" fontId="29" fillId="8" borderId="51" xfId="0" applyFont="1" applyFill="1" applyBorder="1" applyAlignment="1">
      <alignment horizontal="left" vertical="center" wrapText="1"/>
    </xf>
    <xf numFmtId="0" fontId="28" fillId="8" borderId="51" xfId="0" applyFont="1" applyFill="1" applyBorder="1" applyAlignment="1">
      <alignment horizontal="left" vertical="center" wrapText="1"/>
    </xf>
    <xf numFmtId="0" fontId="17" fillId="9" borderId="51" xfId="0" applyFont="1" applyFill="1" applyBorder="1"/>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7" fillId="0" borderId="6" xfId="0" applyFont="1" applyBorder="1" applyAlignment="1">
      <alignment vertical="center"/>
    </xf>
    <xf numFmtId="0" fontId="24" fillId="2" borderId="5" xfId="0" applyFont="1" applyFill="1" applyBorder="1" applyAlignment="1">
      <alignment vertical="center" wrapText="1"/>
    </xf>
    <xf numFmtId="0" fontId="5" fillId="2" borderId="6" xfId="0" applyFont="1" applyFill="1" applyBorder="1" applyAlignment="1">
      <alignment vertical="center"/>
    </xf>
    <xf numFmtId="0" fontId="7" fillId="0" borderId="10" xfId="0" applyFont="1" applyBorder="1" applyAlignment="1">
      <alignment vertical="center"/>
    </xf>
    <xf numFmtId="0" fontId="24" fillId="2" borderId="21" xfId="0" applyFont="1" applyFill="1" applyBorder="1" applyAlignment="1">
      <alignment vertical="center" wrapText="1"/>
    </xf>
    <xf numFmtId="0" fontId="7" fillId="0" borderId="21" xfId="0" applyFont="1" applyBorder="1" applyAlignment="1">
      <alignment vertical="center"/>
    </xf>
    <xf numFmtId="0" fontId="5" fillId="0" borderId="6" xfId="0" applyFont="1" applyBorder="1" applyAlignment="1">
      <alignment vertical="center"/>
    </xf>
    <xf numFmtId="0" fontId="7" fillId="0" borderId="2" xfId="0" applyFont="1" applyBorder="1" applyAlignment="1">
      <alignment vertical="center"/>
    </xf>
    <xf numFmtId="0" fontId="5" fillId="0" borderId="21" xfId="0" applyFont="1" applyBorder="1"/>
    <xf numFmtId="0" fontId="7" fillId="0" borderId="21" xfId="0" applyFont="1" applyBorder="1" applyAlignment="1">
      <alignment vertical="center" wrapText="1"/>
    </xf>
    <xf numFmtId="0" fontId="5" fillId="0" borderId="1" xfId="0" applyFont="1" applyBorder="1" applyAlignment="1">
      <alignment horizontal="left" vertical="center"/>
    </xf>
    <xf numFmtId="0" fontId="5" fillId="2" borderId="2" xfId="0" applyFont="1" applyFill="1" applyBorder="1" applyAlignment="1">
      <alignment vertical="center"/>
    </xf>
    <xf numFmtId="0" fontId="5" fillId="2" borderId="10" xfId="0" applyFont="1" applyFill="1" applyBorder="1" applyAlignment="1">
      <alignment horizontal="center" vertical="center"/>
    </xf>
    <xf numFmtId="0" fontId="5" fillId="2" borderId="10" xfId="0" applyFont="1" applyFill="1" applyBorder="1" applyAlignment="1">
      <alignment horizontal="left" vertical="center"/>
    </xf>
    <xf numFmtId="0" fontId="31" fillId="8" borderId="60" xfId="0" applyFont="1" applyFill="1" applyBorder="1" applyAlignment="1"/>
    <xf numFmtId="0" fontId="5" fillId="9" borderId="60" xfId="0" applyFont="1" applyFill="1" applyBorder="1" applyAlignment="1"/>
    <xf numFmtId="0" fontId="5" fillId="9" borderId="60" xfId="0" applyFont="1" applyFill="1" applyBorder="1"/>
    <xf numFmtId="3" fontId="5" fillId="9" borderId="60" xfId="0" applyNumberFormat="1" applyFont="1" applyFill="1" applyBorder="1"/>
    <xf numFmtId="3" fontId="5" fillId="9" borderId="60" xfId="0" applyNumberFormat="1" applyFont="1" applyFill="1" applyBorder="1" applyAlignment="1">
      <alignment horizontal="center"/>
    </xf>
    <xf numFmtId="0" fontId="29" fillId="9" borderId="60" xfId="0" applyFont="1" applyFill="1" applyBorder="1" applyAlignment="1">
      <alignment horizontal="center"/>
    </xf>
    <xf numFmtId="0" fontId="5" fillId="8" borderId="60" xfId="0" applyFont="1" applyFill="1" applyBorder="1"/>
    <xf numFmtId="0" fontId="5" fillId="3" borderId="51" xfId="0" applyFont="1" applyFill="1" applyBorder="1"/>
    <xf numFmtId="0" fontId="5" fillId="0" borderId="19" xfId="0" applyFont="1" applyBorder="1"/>
    <xf numFmtId="0" fontId="5" fillId="8" borderId="60" xfId="0" applyFont="1" applyFill="1" applyBorder="1" applyAlignment="1">
      <alignment vertical="center"/>
    </xf>
    <xf numFmtId="0" fontId="6" fillId="9" borderId="60" xfId="0" applyFont="1" applyFill="1" applyBorder="1" applyAlignment="1">
      <alignment vertical="center"/>
    </xf>
    <xf numFmtId="0" fontId="5" fillId="9" borderId="60" xfId="0" applyFont="1" applyFill="1" applyBorder="1" applyAlignment="1">
      <alignment vertical="center"/>
    </xf>
    <xf numFmtId="3" fontId="5" fillId="9" borderId="60" xfId="0" applyNumberFormat="1" applyFont="1" applyFill="1" applyBorder="1" applyAlignment="1">
      <alignment vertical="center"/>
    </xf>
    <xf numFmtId="3" fontId="5" fillId="9" borderId="60" xfId="0" applyNumberFormat="1" applyFont="1" applyFill="1" applyBorder="1" applyAlignment="1">
      <alignment horizontal="center" vertical="center"/>
    </xf>
    <xf numFmtId="0" fontId="5" fillId="9" borderId="60" xfId="0" applyFont="1" applyFill="1" applyBorder="1" applyAlignment="1">
      <alignment horizontal="center" vertical="center"/>
    </xf>
    <xf numFmtId="0" fontId="33" fillId="9" borderId="60" xfId="0" applyFont="1" applyFill="1" applyBorder="1" applyAlignment="1">
      <alignment vertical="top"/>
    </xf>
    <xf numFmtId="0" fontId="5" fillId="9" borderId="60" xfId="0" applyFont="1" applyFill="1" applyBorder="1" applyAlignment="1">
      <alignment horizontal="center"/>
    </xf>
    <xf numFmtId="0" fontId="29" fillId="8" borderId="60" xfId="0" applyFont="1" applyFill="1" applyBorder="1" applyAlignment="1">
      <alignment horizontal="left" vertical="center" wrapText="1"/>
    </xf>
    <xf numFmtId="0" fontId="29" fillId="8" borderId="60" xfId="0" applyFont="1" applyFill="1" applyBorder="1" applyAlignment="1">
      <alignment horizontal="center" vertical="center" wrapText="1"/>
    </xf>
    <xf numFmtId="0" fontId="32" fillId="8" borderId="60" xfId="0" applyFont="1" applyFill="1" applyBorder="1" applyAlignment="1">
      <alignment horizontal="left" vertical="center" wrapText="1"/>
    </xf>
    <xf numFmtId="0" fontId="10" fillId="8" borderId="60" xfId="0" applyFont="1" applyFill="1" applyBorder="1" applyAlignment="1">
      <alignment horizontal="left" vertical="center" wrapText="1"/>
    </xf>
    <xf numFmtId="0" fontId="27" fillId="8" borderId="51" xfId="0" applyFont="1" applyFill="1" applyBorder="1" applyAlignment="1">
      <alignment horizontal="left" vertical="center" wrapText="1"/>
    </xf>
    <xf numFmtId="0" fontId="5" fillId="9" borderId="0" xfId="0" applyFont="1" applyFill="1" applyAlignment="1"/>
    <xf numFmtId="0" fontId="5" fillId="2" borderId="8" xfId="0" applyFont="1" applyFill="1" applyBorder="1"/>
    <xf numFmtId="0" fontId="5" fillId="0" borderId="26" xfId="0" applyFont="1" applyBorder="1" applyAlignment="1">
      <alignment horizontal="center" vertical="center"/>
    </xf>
    <xf numFmtId="0" fontId="5" fillId="0" borderId="26" xfId="0" applyFont="1" applyBorder="1" applyAlignment="1">
      <alignment horizontal="left" vertical="center"/>
    </xf>
    <xf numFmtId="0" fontId="22" fillId="0" borderId="26" xfId="0" applyFont="1" applyBorder="1" applyAlignment="1">
      <alignment horizontal="left" vertical="center"/>
    </xf>
    <xf numFmtId="3" fontId="22" fillId="0" borderId="26" xfId="0" applyNumberFormat="1" applyFont="1" applyBorder="1" applyAlignment="1">
      <alignment horizontal="left" vertical="center"/>
    </xf>
    <xf numFmtId="3" fontId="5" fillId="0" borderId="26" xfId="0" applyNumberFormat="1" applyFont="1" applyBorder="1" applyAlignment="1">
      <alignment horizontal="center" vertical="center"/>
    </xf>
    <xf numFmtId="0" fontId="5" fillId="0" borderId="7" xfId="0" applyFont="1" applyBorder="1" applyAlignment="1">
      <alignment horizontal="left" vertical="center"/>
    </xf>
    <xf numFmtId="0" fontId="5" fillId="0" borderId="64" xfId="0" applyFont="1" applyBorder="1" applyAlignment="1">
      <alignment horizontal="left" vertical="center"/>
    </xf>
    <xf numFmtId="0" fontId="5" fillId="0" borderId="59" xfId="0" applyFont="1" applyBorder="1" applyAlignment="1">
      <alignment horizontal="left" vertical="center"/>
    </xf>
    <xf numFmtId="0" fontId="5" fillId="2" borderId="5" xfId="0" applyFont="1" applyFill="1" applyBorder="1" applyAlignment="1">
      <alignment vertical="center"/>
    </xf>
    <xf numFmtId="0" fontId="5" fillId="4" borderId="56" xfId="0" applyFont="1" applyFill="1" applyBorder="1" applyAlignment="1">
      <alignment vertical="center"/>
    </xf>
    <xf numFmtId="0" fontId="34" fillId="2" borderId="12" xfId="0" applyFont="1" applyFill="1" applyBorder="1" applyAlignment="1">
      <alignment horizontal="center" vertical="center" wrapText="1"/>
    </xf>
    <xf numFmtId="0" fontId="34" fillId="5" borderId="30" xfId="0" applyFont="1" applyFill="1" applyBorder="1" applyAlignment="1">
      <alignment horizontal="center" vertical="center" wrapText="1"/>
    </xf>
    <xf numFmtId="3" fontId="34" fillId="5" borderId="30" xfId="0" applyNumberFormat="1" applyFont="1" applyFill="1" applyBorder="1" applyAlignment="1">
      <alignment horizontal="center" vertical="center" wrapText="1"/>
    </xf>
    <xf numFmtId="0" fontId="34" fillId="5" borderId="31" xfId="0" applyFont="1" applyFill="1" applyBorder="1" applyAlignment="1">
      <alignment horizontal="center" vertical="center" wrapText="1"/>
    </xf>
    <xf numFmtId="0" fontId="5" fillId="2" borderId="49" xfId="0" applyFont="1" applyFill="1" applyBorder="1" applyAlignment="1">
      <alignment vertical="center" wrapText="1"/>
    </xf>
    <xf numFmtId="0" fontId="5" fillId="4" borderId="56" xfId="0" applyFont="1" applyFill="1" applyBorder="1" applyAlignment="1">
      <alignment vertical="center" wrapText="1"/>
    </xf>
    <xf numFmtId="0" fontId="5" fillId="3" borderId="51" xfId="0" applyFont="1" applyFill="1" applyBorder="1" applyAlignment="1">
      <alignment vertical="center" wrapText="1"/>
    </xf>
    <xf numFmtId="0" fontId="5" fillId="2" borderId="12" xfId="0" applyFont="1" applyFill="1" applyBorder="1" applyAlignment="1">
      <alignment vertical="center" wrapText="1"/>
    </xf>
    <xf numFmtId="0" fontId="7" fillId="6" borderId="0" xfId="0" applyFont="1" applyFill="1" applyAlignment="1">
      <alignment vertical="center"/>
    </xf>
    <xf numFmtId="0" fontId="7" fillId="6" borderId="0" xfId="0" applyFont="1" applyFill="1" applyAlignment="1">
      <alignment vertical="center" wrapText="1"/>
    </xf>
    <xf numFmtId="0" fontId="5" fillId="6" borderId="0" xfId="0" applyFont="1" applyFill="1" applyAlignment="1">
      <alignment vertical="center" wrapText="1"/>
    </xf>
    <xf numFmtId="0" fontId="35" fillId="6" borderId="0" xfId="0" applyFont="1" applyFill="1" applyAlignment="1">
      <alignment vertical="center" wrapText="1"/>
    </xf>
    <xf numFmtId="3" fontId="5" fillId="6" borderId="0" xfId="0" applyNumberFormat="1" applyFont="1" applyFill="1" applyAlignment="1">
      <alignment horizontal="center" vertical="center" wrapText="1"/>
    </xf>
    <xf numFmtId="0" fontId="5" fillId="6" borderId="0" xfId="0" applyFont="1" applyFill="1" applyAlignment="1">
      <alignment horizontal="center" vertical="center" wrapText="1"/>
    </xf>
    <xf numFmtId="0" fontId="5" fillId="6" borderId="51" xfId="0" applyFont="1" applyFill="1" applyBorder="1" applyAlignment="1">
      <alignment horizontal="center" vertical="center" wrapText="1"/>
    </xf>
    <xf numFmtId="0" fontId="36" fillId="0" borderId="65" xfId="0" applyFont="1" applyBorder="1" applyAlignment="1">
      <alignment vertical="center"/>
    </xf>
    <xf numFmtId="0" fontId="5" fillId="0" borderId="66" xfId="0" applyFont="1" applyBorder="1" applyAlignment="1">
      <alignment vertical="center" wrapText="1"/>
    </xf>
    <xf numFmtId="0" fontId="37" fillId="3" borderId="58" xfId="0" applyFont="1" applyFill="1" applyBorder="1" applyAlignment="1">
      <alignment vertical="center"/>
    </xf>
    <xf numFmtId="0" fontId="5" fillId="0" borderId="33" xfId="0" applyFont="1" applyBorder="1" applyAlignment="1">
      <alignment vertical="center" wrapText="1"/>
    </xf>
    <xf numFmtId="0" fontId="36" fillId="0" borderId="32" xfId="0" applyFont="1" applyBorder="1" applyAlignment="1">
      <alignment vertical="center"/>
    </xf>
    <xf numFmtId="0" fontId="5" fillId="2" borderId="34" xfId="0" applyFont="1" applyFill="1" applyBorder="1" applyAlignment="1">
      <alignment vertical="center" wrapText="1"/>
    </xf>
    <xf numFmtId="0" fontId="22" fillId="6" borderId="51" xfId="0" applyFont="1" applyFill="1" applyBorder="1" applyAlignment="1">
      <alignment horizontal="center" vertical="center" wrapText="1"/>
    </xf>
    <xf numFmtId="0" fontId="36" fillId="2" borderId="67" xfId="0" applyFont="1" applyFill="1" applyBorder="1"/>
    <xf numFmtId="0" fontId="5" fillId="0" borderId="68" xfId="0" applyFont="1" applyBorder="1" applyAlignment="1">
      <alignment vertical="center" wrapText="1"/>
    </xf>
    <xf numFmtId="0" fontId="36" fillId="0" borderId="69" xfId="0" applyFont="1" applyBorder="1" applyAlignment="1">
      <alignment vertical="center"/>
    </xf>
    <xf numFmtId="0" fontId="5" fillId="0" borderId="70" xfId="0" applyFont="1" applyBorder="1" applyAlignment="1">
      <alignment vertical="center" wrapText="1"/>
    </xf>
    <xf numFmtId="0" fontId="36" fillId="2" borderId="65" xfId="0" applyFont="1" applyFill="1" applyBorder="1"/>
    <xf numFmtId="0" fontId="5" fillId="2" borderId="52" xfId="0" applyFont="1" applyFill="1" applyBorder="1" applyAlignment="1">
      <alignment vertical="center" wrapText="1"/>
    </xf>
    <xf numFmtId="0" fontId="5" fillId="2" borderId="12" xfId="0" applyFont="1" applyFill="1" applyBorder="1" applyAlignment="1">
      <alignment vertical="center"/>
    </xf>
    <xf numFmtId="0" fontId="5" fillId="6" borderId="0" xfId="0" applyFont="1" applyFill="1" applyAlignment="1">
      <alignment vertical="center"/>
    </xf>
    <xf numFmtId="3" fontId="5" fillId="6" borderId="0" xfId="0" applyNumberFormat="1" applyFont="1" applyFill="1" applyAlignment="1">
      <alignment vertical="center"/>
    </xf>
    <xf numFmtId="3" fontId="5" fillId="6" borderId="0" xfId="0" applyNumberFormat="1" applyFont="1" applyFill="1" applyAlignment="1">
      <alignment horizontal="center" vertical="center"/>
    </xf>
    <xf numFmtId="0" fontId="5" fillId="6" borderId="0" xfId="0" applyFont="1" applyFill="1" applyAlignment="1">
      <alignment horizontal="center" vertical="center"/>
    </xf>
    <xf numFmtId="0" fontId="22" fillId="6" borderId="51" xfId="0" applyFont="1" applyFill="1" applyBorder="1" applyAlignment="1">
      <alignment vertical="center"/>
    </xf>
    <xf numFmtId="0" fontId="29" fillId="3" borderId="58" xfId="0" applyFont="1" applyFill="1" applyBorder="1" applyAlignment="1">
      <alignment vertical="center"/>
    </xf>
    <xf numFmtId="0" fontId="5" fillId="2" borderId="49" xfId="0" applyFont="1" applyFill="1" applyBorder="1" applyAlignment="1">
      <alignment vertical="center"/>
    </xf>
    <xf numFmtId="0" fontId="5" fillId="3" borderId="58" xfId="0" applyFont="1" applyFill="1" applyBorder="1" applyAlignment="1">
      <alignment vertical="center"/>
    </xf>
    <xf numFmtId="0" fontId="36" fillId="2" borderId="32" xfId="0" applyFont="1" applyFill="1" applyBorder="1"/>
    <xf numFmtId="0" fontId="5" fillId="2" borderId="12" xfId="0" applyFont="1" applyFill="1" applyBorder="1"/>
    <xf numFmtId="0" fontId="5" fillId="2" borderId="50" xfId="0" applyFont="1" applyFill="1" applyBorder="1" applyAlignment="1">
      <alignment vertical="center" wrapText="1"/>
    </xf>
    <xf numFmtId="0" fontId="5" fillId="2" borderId="10" xfId="0" applyFont="1" applyFill="1" applyBorder="1" applyAlignment="1">
      <alignment vertical="center" wrapText="1"/>
    </xf>
    <xf numFmtId="0" fontId="5" fillId="0" borderId="8" xfId="0" applyFont="1" applyBorder="1" applyAlignment="1">
      <alignment vertical="center" wrapText="1"/>
    </xf>
    <xf numFmtId="3" fontId="5"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6" xfId="0" applyFont="1" applyBorder="1" applyAlignment="1">
      <alignment horizontal="center" vertical="center" wrapText="1"/>
    </xf>
    <xf numFmtId="0" fontId="5" fillId="2" borderId="41" xfId="0" applyFont="1" applyFill="1" applyBorder="1" applyAlignment="1">
      <alignment vertical="center" wrapText="1"/>
    </xf>
    <xf numFmtId="0" fontId="38" fillId="0" borderId="1" xfId="0" applyFont="1" applyBorder="1" applyAlignment="1">
      <alignment vertical="center" wrapText="1"/>
    </xf>
    <xf numFmtId="0" fontId="5" fillId="0" borderId="1" xfId="0" applyFont="1" applyBorder="1" applyAlignment="1">
      <alignment vertical="center" wrapText="1"/>
    </xf>
    <xf numFmtId="0" fontId="39" fillId="0" borderId="8" xfId="0" applyFont="1" applyBorder="1" applyAlignment="1">
      <alignment horizontal="left" vertical="center"/>
    </xf>
    <xf numFmtId="0" fontId="5" fillId="0" borderId="37"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38" xfId="0" applyFont="1" applyBorder="1" applyAlignment="1">
      <alignment horizontal="center" vertical="center" wrapText="1"/>
    </xf>
    <xf numFmtId="0" fontId="5" fillId="2" borderId="29" xfId="0" applyFont="1" applyFill="1" applyBorder="1" applyAlignment="1">
      <alignment vertical="center" wrapText="1"/>
    </xf>
    <xf numFmtId="0" fontId="5" fillId="2" borderId="39" xfId="0" applyFont="1" applyFill="1" applyBorder="1" applyAlignment="1">
      <alignment vertical="center" wrapText="1"/>
    </xf>
    <xf numFmtId="0" fontId="5" fillId="0" borderId="40" xfId="0" applyFont="1" applyBorder="1" applyAlignment="1">
      <alignment vertical="center"/>
    </xf>
    <xf numFmtId="0" fontId="5" fillId="0" borderId="40" xfId="0" applyFont="1" applyBorder="1" applyAlignment="1">
      <alignment vertical="center" wrapText="1"/>
    </xf>
    <xf numFmtId="3" fontId="5" fillId="0" borderId="40" xfId="0" applyNumberFormat="1" applyFont="1" applyBorder="1" applyAlignment="1">
      <alignment horizontal="center" vertical="center" wrapText="1"/>
    </xf>
    <xf numFmtId="0" fontId="5" fillId="0" borderId="22" xfId="0" applyFont="1" applyBorder="1"/>
    <xf numFmtId="3" fontId="5" fillId="0" borderId="79" xfId="0" applyNumberFormat="1"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1" xfId="0" applyFont="1" applyBorder="1" applyAlignment="1">
      <alignment vertical="center"/>
    </xf>
    <xf numFmtId="0" fontId="5" fillId="0" borderId="48" xfId="0" applyFont="1" applyBorder="1" applyAlignment="1">
      <alignment horizontal="center" vertical="center" wrapText="1"/>
    </xf>
    <xf numFmtId="0" fontId="5" fillId="9" borderId="74" xfId="0" applyFont="1" applyFill="1" applyBorder="1" applyAlignment="1">
      <alignment vertical="center" wrapText="1"/>
    </xf>
    <xf numFmtId="3" fontId="5" fillId="9" borderId="74" xfId="0" applyNumberFormat="1" applyFont="1" applyFill="1" applyBorder="1" applyAlignment="1">
      <alignment horizontal="center" vertical="center" wrapText="1"/>
    </xf>
    <xf numFmtId="0" fontId="5" fillId="0" borderId="46" xfId="0" applyFont="1" applyBorder="1" applyAlignment="1">
      <alignment vertical="center" wrapText="1"/>
    </xf>
    <xf numFmtId="3" fontId="5" fillId="0" borderId="46" xfId="0" applyNumberFormat="1" applyFont="1" applyBorder="1" applyAlignment="1">
      <alignment horizontal="center" vertical="center" wrapText="1"/>
    </xf>
    <xf numFmtId="0" fontId="5" fillId="2" borderId="45" xfId="0" applyFont="1" applyFill="1" applyBorder="1" applyAlignment="1">
      <alignment vertical="center" wrapText="1"/>
    </xf>
    <xf numFmtId="0" fontId="5" fillId="0" borderId="53" xfId="0" applyFont="1" applyBorder="1" applyAlignment="1"/>
    <xf numFmtId="0" fontId="35" fillId="0" borderId="0" xfId="0" applyFont="1" applyFill="1" applyAlignment="1">
      <alignment vertical="center" wrapText="1"/>
    </xf>
    <xf numFmtId="0" fontId="5" fillId="3" borderId="81" xfId="0" applyFont="1" applyFill="1" applyBorder="1" applyAlignment="1">
      <alignment vertical="center"/>
    </xf>
    <xf numFmtId="0" fontId="5" fillId="3" borderId="81" xfId="0" applyFont="1" applyFill="1" applyBorder="1"/>
    <xf numFmtId="0" fontId="5" fillId="3" borderId="81" xfId="0" applyFont="1" applyFill="1" applyBorder="1" applyAlignment="1"/>
    <xf numFmtId="0" fontId="5" fillId="3" borderId="82" xfId="0" applyFont="1" applyFill="1" applyBorder="1" applyAlignment="1">
      <alignment vertical="center"/>
    </xf>
    <xf numFmtId="0" fontId="5" fillId="3" borderId="83" xfId="0" applyFont="1" applyFill="1" applyBorder="1" applyAlignment="1">
      <alignment vertical="center"/>
    </xf>
    <xf numFmtId="0" fontId="17" fillId="0" borderId="19" xfId="0" applyFont="1" applyBorder="1" applyAlignment="1">
      <alignment wrapText="1"/>
    </xf>
    <xf numFmtId="0" fontId="5" fillId="3" borderId="86" xfId="0" applyFont="1" applyFill="1" applyBorder="1" applyAlignment="1">
      <alignment vertical="center"/>
    </xf>
    <xf numFmtId="0" fontId="24" fillId="3" borderId="86" xfId="0" applyFont="1" applyFill="1" applyBorder="1" applyAlignment="1">
      <alignment vertical="center" wrapText="1"/>
    </xf>
    <xf numFmtId="0" fontId="24" fillId="3" borderId="86" xfId="0" applyFont="1" applyFill="1" applyBorder="1" applyAlignment="1">
      <alignment vertical="center"/>
    </xf>
    <xf numFmtId="0" fontId="5" fillId="3" borderId="87" xfId="0" applyFont="1" applyFill="1" applyBorder="1" applyAlignment="1">
      <alignment vertical="center"/>
    </xf>
    <xf numFmtId="0" fontId="5" fillId="3" borderId="88" xfId="0" applyFont="1" applyFill="1" applyBorder="1" applyAlignment="1">
      <alignment vertical="center"/>
    </xf>
    <xf numFmtId="0" fontId="5" fillId="3" borderId="86" xfId="0" applyFont="1" applyFill="1" applyBorder="1"/>
    <xf numFmtId="0" fontId="5" fillId="0" borderId="51" xfId="0" applyFont="1" applyFill="1" applyBorder="1"/>
    <xf numFmtId="0" fontId="5" fillId="0" borderId="51" xfId="0" applyFont="1" applyFill="1" applyBorder="1" applyAlignment="1">
      <alignment vertical="center"/>
    </xf>
    <xf numFmtId="0" fontId="5" fillId="0" borderId="51" xfId="0" applyFont="1" applyFill="1" applyBorder="1" applyAlignment="1">
      <alignment vertical="center" wrapText="1"/>
    </xf>
    <xf numFmtId="0" fontId="17" fillId="0" borderId="51" xfId="0" applyFont="1" applyFill="1" applyBorder="1"/>
    <xf numFmtId="0" fontId="5" fillId="0" borderId="51" xfId="0" applyFont="1" applyFill="1" applyBorder="1" applyAlignment="1"/>
    <xf numFmtId="0" fontId="5" fillId="3" borderId="58" xfId="0" applyFont="1" applyFill="1" applyBorder="1"/>
    <xf numFmtId="0" fontId="5" fillId="3" borderId="58" xfId="0" applyFont="1" applyFill="1" applyBorder="1" applyAlignment="1">
      <alignment vertical="center" wrapText="1"/>
    </xf>
    <xf numFmtId="0" fontId="5" fillId="3" borderId="89" xfId="0" applyFont="1" applyFill="1" applyBorder="1"/>
    <xf numFmtId="0" fontId="5" fillId="3" borderId="87" xfId="0" applyFont="1" applyFill="1" applyBorder="1"/>
    <xf numFmtId="0" fontId="25" fillId="0" borderId="80" xfId="0" applyFont="1" applyBorder="1" applyAlignment="1">
      <alignment horizontal="left" vertical="center" wrapText="1"/>
    </xf>
    <xf numFmtId="0" fontId="5" fillId="0" borderId="49" xfId="0" applyFont="1" applyBorder="1" applyAlignment="1">
      <alignment horizontal="center" vertical="center"/>
    </xf>
    <xf numFmtId="0" fontId="5" fillId="0" borderId="2" xfId="0" applyFont="1" applyBorder="1" applyAlignment="1">
      <alignment horizontal="center" vertical="center"/>
    </xf>
    <xf numFmtId="3" fontId="24" fillId="0" borderId="28" xfId="0" applyNumberFormat="1" applyFont="1" applyBorder="1" applyAlignment="1">
      <alignment horizontal="right" vertical="center"/>
    </xf>
    <xf numFmtId="0" fontId="22" fillId="0" borderId="1" xfId="0" applyFont="1" applyBorder="1" applyAlignment="1">
      <alignment horizontal="left" vertical="center"/>
    </xf>
    <xf numFmtId="3" fontId="22" fillId="0" borderId="1" xfId="0" applyNumberFormat="1" applyFont="1" applyBorder="1" applyAlignment="1">
      <alignment horizontal="left" vertical="center"/>
    </xf>
    <xf numFmtId="3" fontId="5" fillId="0" borderId="1" xfId="0" applyNumberFormat="1" applyFont="1" applyBorder="1" applyAlignment="1">
      <alignment horizontal="left" vertical="center"/>
    </xf>
    <xf numFmtId="0" fontId="5" fillId="0" borderId="80" xfId="0" applyFont="1" applyBorder="1" applyAlignment="1">
      <alignment horizontal="left" vertical="center"/>
    </xf>
    <xf numFmtId="0" fontId="22" fillId="0" borderId="80" xfId="0" applyFont="1" applyBorder="1" applyAlignment="1">
      <alignment horizontal="left" vertical="center"/>
    </xf>
    <xf numFmtId="3" fontId="22" fillId="0" borderId="80" xfId="0" applyNumberFormat="1" applyFont="1" applyBorder="1" applyAlignment="1">
      <alignment horizontal="left" vertical="center"/>
    </xf>
    <xf numFmtId="3" fontId="5" fillId="0" borderId="80" xfId="0" applyNumberFormat="1" applyFont="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0" borderId="51" xfId="0" applyFont="1" applyBorder="1"/>
    <xf numFmtId="3" fontId="24" fillId="0" borderId="1" xfId="0" applyNumberFormat="1" applyFont="1" applyBorder="1" applyAlignment="1">
      <alignment horizontal="right" vertical="center"/>
    </xf>
    <xf numFmtId="0" fontId="5" fillId="2" borderId="80" xfId="0" applyFont="1" applyFill="1" applyBorder="1" applyAlignment="1">
      <alignment horizontal="center" vertical="center"/>
    </xf>
    <xf numFmtId="0" fontId="5" fillId="2" borderId="80" xfId="0" applyFont="1" applyFill="1" applyBorder="1" applyAlignment="1">
      <alignment horizontal="left" vertical="center"/>
    </xf>
    <xf numFmtId="3" fontId="30" fillId="0" borderId="80" xfId="0" applyNumberFormat="1" applyFont="1" applyBorder="1" applyAlignment="1">
      <alignment horizontal="right" vertical="center"/>
    </xf>
    <xf numFmtId="0" fontId="22" fillId="3" borderId="3" xfId="0" applyFont="1" applyFill="1" applyBorder="1" applyAlignment="1">
      <alignment vertical="center"/>
    </xf>
    <xf numFmtId="0" fontId="9" fillId="3" borderId="3" xfId="0" applyFont="1" applyFill="1" applyBorder="1" applyAlignment="1">
      <alignment vertical="center"/>
    </xf>
    <xf numFmtId="0" fontId="11" fillId="3" borderId="3" xfId="0" applyFont="1" applyFill="1" applyBorder="1" applyAlignment="1">
      <alignment vertical="center"/>
    </xf>
    <xf numFmtId="0" fontId="13" fillId="3" borderId="3" xfId="0" applyFont="1" applyFill="1" applyBorder="1" applyAlignment="1">
      <alignment vertical="center" wrapText="1"/>
    </xf>
    <xf numFmtId="14" fontId="11" fillId="3" borderId="3" xfId="0" applyNumberFormat="1" applyFont="1" applyFill="1" applyBorder="1" applyAlignment="1">
      <alignment vertical="center"/>
    </xf>
    <xf numFmtId="0" fontId="5" fillId="3" borderId="3" xfId="0" applyFont="1" applyFill="1" applyBorder="1"/>
    <xf numFmtId="0" fontId="5" fillId="3" borderId="3" xfId="0" applyFont="1" applyFill="1" applyBorder="1" applyAlignment="1">
      <alignment vertical="center" wrapText="1"/>
    </xf>
    <xf numFmtId="0" fontId="11" fillId="3" borderId="3" xfId="0" applyFont="1" applyFill="1" applyBorder="1" applyAlignment="1">
      <alignment vertical="center" wrapText="1"/>
    </xf>
    <xf numFmtId="3" fontId="7" fillId="0" borderId="26" xfId="0" applyNumberFormat="1" applyFont="1" applyBorder="1" applyAlignment="1">
      <alignment horizontal="right" vertical="center"/>
    </xf>
    <xf numFmtId="3" fontId="38" fillId="0" borderId="1" xfId="0" applyNumberFormat="1" applyFont="1" applyBorder="1" applyAlignment="1">
      <alignment horizontal="right" vertical="center" wrapText="1"/>
    </xf>
    <xf numFmtId="0" fontId="44" fillId="0" borderId="10" xfId="0" applyFont="1" applyBorder="1" applyAlignment="1">
      <alignment horizontal="left" vertical="center"/>
    </xf>
    <xf numFmtId="0" fontId="44" fillId="2" borderId="10" xfId="0" applyFont="1" applyFill="1" applyBorder="1" applyAlignment="1">
      <alignment vertical="center" wrapText="1"/>
    </xf>
    <xf numFmtId="0" fontId="31" fillId="8" borderId="60" xfId="0" applyFont="1" applyFill="1" applyBorder="1" applyAlignment="1">
      <alignment vertical="center"/>
    </xf>
    <xf numFmtId="0" fontId="10" fillId="8" borderId="51" xfId="0" applyFont="1" applyFill="1" applyBorder="1" applyAlignment="1">
      <alignment horizontal="left" vertical="center" wrapText="1"/>
    </xf>
    <xf numFmtId="0" fontId="5" fillId="0" borderId="0" xfId="0" applyFont="1" applyAlignment="1"/>
    <xf numFmtId="0" fontId="48" fillId="8" borderId="51" xfId="0" applyFont="1" applyFill="1" applyBorder="1" applyAlignment="1">
      <alignment horizontal="left" vertical="center" wrapText="1"/>
    </xf>
    <xf numFmtId="0" fontId="22" fillId="0" borderId="10" xfId="0" applyFont="1" applyBorder="1"/>
    <xf numFmtId="0" fontId="22" fillId="0" borderId="8" xfId="0" applyFont="1" applyBorder="1" applyAlignment="1">
      <alignment horizontal="left" vertical="center"/>
    </xf>
    <xf numFmtId="0" fontId="22" fillId="0" borderId="6" xfId="0" applyFont="1" applyBorder="1" applyAlignment="1">
      <alignment vertical="center"/>
    </xf>
    <xf numFmtId="3" fontId="7" fillId="0" borderId="1" xfId="0" applyNumberFormat="1" applyFont="1" applyBorder="1" applyAlignment="1">
      <alignment horizontal="right" vertical="center" wrapText="1"/>
    </xf>
    <xf numFmtId="0" fontId="7" fillId="8" borderId="60" xfId="0" applyFont="1" applyFill="1" applyBorder="1" applyAlignment="1">
      <alignment horizontal="left" vertical="top"/>
    </xf>
    <xf numFmtId="3" fontId="51" fillId="5" borderId="30" xfId="0" applyNumberFormat="1" applyFont="1" applyFill="1" applyBorder="1" applyAlignment="1">
      <alignment horizontal="center" vertical="center" wrapText="1"/>
    </xf>
    <xf numFmtId="0" fontId="51" fillId="5" borderId="31" xfId="0" applyFont="1" applyFill="1" applyBorder="1" applyAlignment="1">
      <alignment horizontal="center" vertical="center" wrapText="1"/>
    </xf>
    <xf numFmtId="0" fontId="36" fillId="2" borderId="93" xfId="0" applyFont="1" applyFill="1" applyBorder="1"/>
    <xf numFmtId="0" fontId="5" fillId="4" borderId="95" xfId="0" applyFont="1" applyFill="1" applyBorder="1"/>
    <xf numFmtId="0" fontId="5" fillId="4" borderId="95" xfId="0" applyFont="1" applyFill="1" applyBorder="1" applyAlignment="1">
      <alignment vertical="center"/>
    </xf>
    <xf numFmtId="0" fontId="5" fillId="4" borderId="96" xfId="0" applyFont="1" applyFill="1" applyBorder="1" applyAlignment="1">
      <alignment vertical="center"/>
    </xf>
    <xf numFmtId="0" fontId="5" fillId="4" borderId="96" xfId="0" applyFont="1" applyFill="1" applyBorder="1" applyAlignment="1">
      <alignment vertical="center" wrapText="1"/>
    </xf>
    <xf numFmtId="0" fontId="5" fillId="3" borderId="94" xfId="0" applyFont="1" applyFill="1" applyBorder="1" applyAlignment="1"/>
    <xf numFmtId="0" fontId="32" fillId="3" borderId="94" xfId="0" applyFont="1" applyFill="1" applyBorder="1" applyAlignment="1">
      <alignment vertical="center" wrapText="1"/>
    </xf>
    <xf numFmtId="0" fontId="5" fillId="3" borderId="94" xfId="0" applyFont="1" applyFill="1" applyBorder="1" applyAlignment="1">
      <alignment vertical="center"/>
    </xf>
    <xf numFmtId="0" fontId="5" fillId="4" borderId="100" xfId="0" applyFont="1" applyFill="1" applyBorder="1" applyAlignment="1">
      <alignment vertical="center" wrapText="1"/>
    </xf>
    <xf numFmtId="0" fontId="37" fillId="3" borderId="94" xfId="0" applyFont="1" applyFill="1" applyBorder="1" applyAlignment="1">
      <alignment vertical="center"/>
    </xf>
    <xf numFmtId="0" fontId="11" fillId="3" borderId="94" xfId="0" applyFont="1" applyFill="1" applyBorder="1" applyAlignment="1">
      <alignment vertical="center" wrapText="1"/>
    </xf>
    <xf numFmtId="0" fontId="11" fillId="3" borderId="94" xfId="0" applyFont="1" applyFill="1" applyBorder="1" applyAlignment="1">
      <alignment horizontal="left" wrapText="1"/>
    </xf>
    <xf numFmtId="0" fontId="5" fillId="0" borderId="0" xfId="0" applyFont="1" applyAlignment="1"/>
    <xf numFmtId="0" fontId="5" fillId="0" borderId="0" xfId="0" applyFont="1" applyAlignment="1"/>
    <xf numFmtId="0" fontId="7" fillId="6" borderId="102" xfId="0" applyFont="1" applyFill="1" applyBorder="1" applyAlignment="1">
      <alignment vertical="center"/>
    </xf>
    <xf numFmtId="0" fontId="7" fillId="6" borderId="103" xfId="0" applyFont="1" applyFill="1" applyBorder="1" applyAlignment="1">
      <alignment vertical="center" wrapText="1"/>
    </xf>
    <xf numFmtId="0" fontId="5" fillId="6" borderId="103" xfId="0" applyFont="1" applyFill="1" applyBorder="1" applyAlignment="1">
      <alignment vertical="center" wrapText="1"/>
    </xf>
    <xf numFmtId="0" fontId="35" fillId="6" borderId="51" xfId="0" applyFont="1" applyFill="1" applyBorder="1" applyAlignment="1">
      <alignment vertical="center" wrapText="1"/>
    </xf>
    <xf numFmtId="3" fontId="5" fillId="6" borderId="103" xfId="0" applyNumberFormat="1" applyFont="1" applyFill="1" applyBorder="1" applyAlignment="1">
      <alignment horizontal="center" vertical="center" wrapText="1"/>
    </xf>
    <xf numFmtId="0" fontId="5" fillId="6" borderId="103" xfId="0" applyFont="1" applyFill="1" applyBorder="1" applyAlignment="1">
      <alignment horizontal="center" vertical="center" wrapText="1"/>
    </xf>
    <xf numFmtId="0" fontId="5" fillId="0" borderId="51" xfId="0" applyFont="1" applyBorder="1" applyAlignment="1">
      <alignment vertical="center" wrapText="1"/>
    </xf>
    <xf numFmtId="3" fontId="5" fillId="0" borderId="51" xfId="0" applyNumberFormat="1" applyFont="1" applyFill="1" applyBorder="1" applyAlignment="1">
      <alignment horizontal="center" vertical="center" wrapText="1"/>
    </xf>
    <xf numFmtId="0" fontId="36" fillId="0" borderId="51" xfId="0" applyFont="1" applyBorder="1" applyAlignment="1">
      <alignment vertical="center"/>
    </xf>
    <xf numFmtId="3" fontId="5" fillId="0" borderId="51" xfId="0" applyNumberFormat="1" applyFont="1" applyBorder="1" applyAlignment="1">
      <alignment horizontal="center" vertical="center" wrapText="1"/>
    </xf>
    <xf numFmtId="0" fontId="5" fillId="0" borderId="101" xfId="0" applyFont="1" applyBorder="1" applyAlignment="1">
      <alignment vertical="center" wrapText="1"/>
    </xf>
    <xf numFmtId="3" fontId="5" fillId="0" borderId="101" xfId="0" applyNumberFormat="1" applyFont="1" applyBorder="1" applyAlignment="1">
      <alignment horizontal="center" vertical="center" wrapText="1"/>
    </xf>
    <xf numFmtId="0" fontId="36" fillId="0" borderId="104" xfId="0" applyFont="1" applyBorder="1" applyAlignment="1">
      <alignment vertical="center"/>
    </xf>
    <xf numFmtId="0" fontId="5" fillId="0" borderId="101" xfId="0" applyFont="1" applyBorder="1" applyAlignment="1">
      <alignment horizontal="center" vertical="center" wrapText="1"/>
    </xf>
    <xf numFmtId="0" fontId="5" fillId="0" borderId="66" xfId="0" applyFont="1" applyBorder="1" applyAlignment="1">
      <alignment vertical="center"/>
    </xf>
    <xf numFmtId="0" fontId="5" fillId="0" borderId="101" xfId="0" applyFont="1" applyBorder="1" applyAlignment="1">
      <alignment vertical="center"/>
    </xf>
    <xf numFmtId="3" fontId="5" fillId="0" borderId="101" xfId="0" applyNumberFormat="1" applyFont="1" applyBorder="1" applyAlignment="1">
      <alignment horizontal="center" vertical="center"/>
    </xf>
    <xf numFmtId="0" fontId="5" fillId="0" borderId="101" xfId="0" applyFont="1" applyBorder="1" applyAlignment="1">
      <alignment horizontal="center" vertical="center"/>
    </xf>
    <xf numFmtId="0" fontId="5" fillId="0" borderId="101" xfId="0" applyFont="1" applyBorder="1"/>
    <xf numFmtId="0" fontId="5" fillId="0" borderId="101" xfId="0" applyFont="1" applyBorder="1" applyAlignment="1">
      <alignment horizontal="center" wrapText="1"/>
    </xf>
    <xf numFmtId="0" fontId="22" fillId="0" borderId="101" xfId="0" applyFont="1" applyBorder="1" applyAlignment="1">
      <alignment horizontal="center" vertical="center" wrapText="1"/>
    </xf>
    <xf numFmtId="0" fontId="22" fillId="0" borderId="105" xfId="0" applyFont="1" applyBorder="1" applyAlignment="1">
      <alignment horizontal="center" vertical="center"/>
    </xf>
    <xf numFmtId="0" fontId="22" fillId="0" borderId="106" xfId="0" applyFont="1" applyBorder="1" applyAlignment="1">
      <alignment horizontal="center" vertical="center" wrapText="1"/>
    </xf>
    <xf numFmtId="0" fontId="5" fillId="6" borderId="107" xfId="0" applyFont="1" applyFill="1" applyBorder="1" applyAlignment="1">
      <alignment horizontal="center" vertical="center"/>
    </xf>
    <xf numFmtId="0" fontId="11" fillId="3" borderId="97" xfId="0" applyFont="1" applyFill="1" applyBorder="1" applyAlignment="1">
      <alignment horizontal="left" wrapText="1"/>
    </xf>
    <xf numFmtId="0" fontId="5" fillId="0" borderId="108" xfId="0" applyFont="1" applyBorder="1" applyAlignment="1">
      <alignment horizontal="center" vertical="center" wrapText="1"/>
    </xf>
    <xf numFmtId="0" fontId="5" fillId="0" borderId="109" xfId="0" applyFont="1" applyBorder="1" applyAlignment="1">
      <alignment vertical="center" wrapText="1"/>
    </xf>
    <xf numFmtId="3" fontId="5" fillId="0" borderId="109" xfId="0" applyNumberFormat="1" applyFont="1" applyBorder="1" applyAlignment="1">
      <alignment horizontal="center" vertical="center" wrapText="1"/>
    </xf>
    <xf numFmtId="3" fontId="7" fillId="0" borderId="110" xfId="0" applyNumberFormat="1" applyFont="1" applyBorder="1" applyAlignment="1">
      <alignment horizontal="right" vertical="center" wrapText="1"/>
    </xf>
    <xf numFmtId="3" fontId="7" fillId="0" borderId="110" xfId="0" applyNumberFormat="1" applyFont="1" applyBorder="1" applyAlignment="1">
      <alignment horizontal="right" vertical="center"/>
    </xf>
    <xf numFmtId="3" fontId="5" fillId="0" borderId="110" xfId="0" applyNumberFormat="1" applyFont="1" applyBorder="1" applyAlignment="1">
      <alignment horizontal="center" vertical="center" wrapText="1"/>
    </xf>
    <xf numFmtId="3" fontId="5" fillId="0" borderId="51" xfId="0" applyNumberFormat="1" applyFont="1" applyBorder="1" applyAlignment="1">
      <alignment horizontal="center" vertical="center" wrapText="1"/>
    </xf>
    <xf numFmtId="0" fontId="5" fillId="0" borderId="51" xfId="0" applyFont="1" applyBorder="1" applyAlignment="1">
      <alignment horizontal="center" vertical="center" wrapText="1"/>
    </xf>
    <xf numFmtId="3" fontId="5" fillId="0" borderId="101" xfId="0" applyNumberFormat="1" applyFont="1" applyBorder="1" applyAlignment="1">
      <alignment horizontal="center" vertical="center" wrapText="1"/>
    </xf>
    <xf numFmtId="0" fontId="5" fillId="0" borderId="101" xfId="0" applyFont="1" applyBorder="1" applyAlignment="1">
      <alignment horizontal="center" vertical="center" wrapText="1"/>
    </xf>
    <xf numFmtId="0" fontId="25" fillId="0" borderId="41" xfId="0" applyFont="1" applyBorder="1" applyAlignment="1">
      <alignment horizontal="right" wrapText="1"/>
    </xf>
    <xf numFmtId="0" fontId="25" fillId="0" borderId="6" xfId="0" applyFont="1" applyBorder="1" applyAlignment="1">
      <alignment horizontal="right" wrapText="1"/>
    </xf>
    <xf numFmtId="0" fontId="25" fillId="0" borderId="5" xfId="0" applyFont="1" applyBorder="1" applyAlignment="1">
      <alignment horizontal="right" wrapText="1"/>
    </xf>
    <xf numFmtId="0" fontId="7" fillId="8" borderId="51" xfId="0" applyFont="1" applyFill="1" applyBorder="1" applyAlignment="1">
      <alignment horizontal="left" vertical="center" wrapText="1"/>
    </xf>
    <xf numFmtId="0" fontId="4" fillId="0" borderId="0" xfId="0" applyFont="1" applyAlignment="1">
      <alignment horizontal="left" vertical="center" wrapText="1"/>
    </xf>
    <xf numFmtId="0" fontId="25" fillId="0" borderId="84" xfId="0" applyFont="1" applyBorder="1" applyAlignment="1">
      <alignment horizontal="left" vertical="center" wrapText="1"/>
    </xf>
    <xf numFmtId="0" fontId="17" fillId="0" borderId="92" xfId="0" applyFont="1" applyBorder="1" applyAlignment="1">
      <alignment wrapText="1"/>
    </xf>
    <xf numFmtId="0" fontId="17" fillId="0" borderId="85" xfId="0" applyFont="1" applyBorder="1" applyAlignment="1">
      <alignment wrapText="1"/>
    </xf>
    <xf numFmtId="0" fontId="13" fillId="3" borderId="3" xfId="0" applyFont="1" applyFill="1" applyBorder="1" applyAlignment="1">
      <alignment horizontal="left" vertical="center" wrapText="1"/>
    </xf>
    <xf numFmtId="0" fontId="17" fillId="11" borderId="3" xfId="0" applyFont="1" applyFill="1" applyBorder="1"/>
    <xf numFmtId="0" fontId="50" fillId="0" borderId="15" xfId="0" applyFont="1" applyBorder="1" applyAlignment="1">
      <alignment horizontal="left" vertical="center"/>
    </xf>
    <xf numFmtId="0" fontId="50" fillId="0" borderId="16" xfId="0" applyFont="1" applyBorder="1" applyAlignment="1">
      <alignment horizontal="left"/>
    </xf>
    <xf numFmtId="0" fontId="50" fillId="0" borderId="17" xfId="0" applyFont="1" applyBorder="1" applyAlignment="1">
      <alignment horizontal="left"/>
    </xf>
    <xf numFmtId="0" fontId="20" fillId="0" borderId="5" xfId="0" applyFont="1" applyBorder="1" applyAlignment="1">
      <alignment vertical="center" wrapText="1"/>
    </xf>
    <xf numFmtId="0" fontId="17" fillId="0" borderId="5" xfId="0" applyFont="1" applyBorder="1"/>
    <xf numFmtId="0" fontId="17" fillId="0" borderId="19" xfId="0" applyFont="1" applyBorder="1"/>
    <xf numFmtId="0" fontId="13" fillId="3" borderId="3" xfId="0" applyFont="1" applyFill="1" applyBorder="1" applyAlignment="1">
      <alignment vertical="center" wrapText="1"/>
    </xf>
    <xf numFmtId="0" fontId="25" fillId="0" borderId="90" xfId="0" applyFont="1" applyBorder="1" applyAlignment="1">
      <alignment horizontal="left" vertical="center" wrapText="1"/>
    </xf>
    <xf numFmtId="0" fontId="25" fillId="0" borderId="91" xfId="0" applyFont="1" applyBorder="1" applyAlignment="1">
      <alignment horizontal="left" vertical="center" wrapText="1"/>
    </xf>
    <xf numFmtId="0" fontId="44" fillId="2" borderId="21" xfId="0" applyFont="1" applyFill="1" applyBorder="1" applyAlignment="1">
      <alignment horizontal="left" vertical="center" wrapText="1"/>
    </xf>
    <xf numFmtId="0" fontId="44" fillId="2" borderId="22" xfId="0" applyFont="1" applyFill="1" applyBorder="1" applyAlignment="1">
      <alignment horizontal="left" vertical="center" wrapText="1"/>
    </xf>
    <xf numFmtId="0" fontId="44" fillId="2" borderId="21" xfId="0" applyFont="1" applyFill="1" applyBorder="1" applyAlignment="1">
      <alignment vertical="center" wrapText="1"/>
    </xf>
    <xf numFmtId="0" fontId="44" fillId="2" borderId="22" xfId="0" applyFont="1" applyFill="1" applyBorder="1" applyAlignment="1">
      <alignment vertical="center" wrapText="1"/>
    </xf>
    <xf numFmtId="3" fontId="53" fillId="0" borderId="111" xfId="0" applyNumberFormat="1" applyFont="1" applyFill="1" applyBorder="1" applyAlignment="1">
      <alignment horizontal="right"/>
    </xf>
    <xf numFmtId="3" fontId="53" fillId="0" borderId="112" xfId="0" applyNumberFormat="1" applyFont="1" applyFill="1" applyBorder="1" applyAlignment="1">
      <alignment horizontal="right"/>
    </xf>
    <xf numFmtId="3" fontId="23" fillId="0" borderId="21" xfId="1" applyNumberFormat="1" applyFont="1" applyBorder="1" applyAlignment="1">
      <alignment horizontal="right" vertical="center"/>
    </xf>
    <xf numFmtId="0" fontId="23" fillId="0" borderId="22" xfId="1" applyFont="1" applyBorder="1"/>
    <xf numFmtId="0" fontId="24" fillId="2" borderId="22" xfId="0" applyFont="1" applyFill="1" applyBorder="1" applyAlignment="1">
      <alignment vertical="center" wrapText="1"/>
    </xf>
    <xf numFmtId="0" fontId="29" fillId="8" borderId="51" xfId="0" applyFont="1" applyFill="1" applyBorder="1" applyAlignment="1">
      <alignment horizontal="left" wrapText="1"/>
    </xf>
    <xf numFmtId="0" fontId="17" fillId="9" borderId="51" xfId="0" applyFont="1" applyFill="1" applyBorder="1"/>
    <xf numFmtId="0" fontId="2" fillId="8" borderId="51" xfId="1" applyFill="1" applyBorder="1" applyAlignment="1">
      <alignment horizontal="left" vertical="center" wrapText="1"/>
    </xf>
    <xf numFmtId="0" fontId="2" fillId="9" borderId="51" xfId="1" applyFill="1" applyBorder="1"/>
    <xf numFmtId="3" fontId="5" fillId="0" borderId="51" xfId="0" applyNumberFormat="1" applyFont="1" applyBorder="1" applyAlignment="1">
      <alignment horizontal="center" vertical="center" wrapText="1"/>
    </xf>
    <xf numFmtId="3" fontId="5" fillId="0" borderId="101" xfId="0" applyNumberFormat="1" applyFont="1" applyBorder="1" applyAlignment="1">
      <alignment horizontal="center" vertical="center" wrapText="1"/>
    </xf>
    <xf numFmtId="0" fontId="5" fillId="0" borderId="51" xfId="0" applyFont="1" applyBorder="1" applyAlignment="1">
      <alignment horizontal="center" vertical="center" wrapText="1"/>
    </xf>
    <xf numFmtId="0" fontId="5" fillId="0" borderId="101" xfId="0" applyFont="1" applyBorder="1" applyAlignment="1">
      <alignment horizontal="center" vertical="center" wrapText="1"/>
    </xf>
    <xf numFmtId="0" fontId="22" fillId="0" borderId="114" xfId="0" applyFont="1" applyBorder="1" applyAlignment="1">
      <alignment horizontal="center" vertical="center" wrapText="1"/>
    </xf>
    <xf numFmtId="0" fontId="22" fillId="0" borderId="105" xfId="0" applyFont="1" applyBorder="1" applyAlignment="1">
      <alignment horizontal="center" vertical="center" wrapText="1"/>
    </xf>
    <xf numFmtId="0" fontId="5" fillId="0" borderId="101" xfId="0" applyFont="1" applyBorder="1" applyAlignment="1"/>
    <xf numFmtId="0" fontId="7" fillId="8" borderId="76" xfId="0" applyFont="1" applyFill="1" applyBorder="1" applyAlignment="1">
      <alignment horizontal="left" vertical="center" wrapText="1"/>
    </xf>
    <xf numFmtId="0" fontId="7" fillId="8" borderId="77" xfId="0" applyFont="1" applyFill="1" applyBorder="1" applyAlignment="1">
      <alignment horizontal="left" vertical="center" wrapText="1"/>
    </xf>
    <xf numFmtId="0" fontId="7" fillId="8" borderId="78" xfId="0" applyFont="1" applyFill="1" applyBorder="1" applyAlignment="1">
      <alignment horizontal="left" vertical="center" wrapText="1"/>
    </xf>
    <xf numFmtId="0" fontId="28" fillId="8" borderId="61" xfId="0" applyFont="1" applyFill="1" applyBorder="1" applyAlignment="1">
      <alignment horizontal="left" vertical="center" wrapText="1"/>
    </xf>
    <xf numFmtId="0" fontId="28" fillId="8" borderId="62" xfId="0" applyFont="1" applyFill="1" applyBorder="1" applyAlignment="1">
      <alignment horizontal="left" vertical="center" wrapText="1"/>
    </xf>
    <xf numFmtId="0" fontId="5" fillId="0" borderId="51" xfId="0" applyFont="1" applyBorder="1" applyAlignment="1"/>
    <xf numFmtId="0" fontId="5" fillId="0" borderId="51" xfId="0" applyFont="1" applyBorder="1" applyAlignment="1">
      <alignment horizontal="center" vertical="center"/>
    </xf>
    <xf numFmtId="0" fontId="22" fillId="0" borderId="51" xfId="0" applyFont="1" applyBorder="1" applyAlignment="1">
      <alignment horizontal="center" vertical="center"/>
    </xf>
    <xf numFmtId="0" fontId="5" fillId="0" borderId="51" xfId="0" applyFont="1" applyFill="1" applyBorder="1" applyAlignment="1">
      <alignment horizontal="center" vertical="center" wrapText="1"/>
    </xf>
    <xf numFmtId="0" fontId="5" fillId="0" borderId="101" xfId="0" applyFont="1" applyFill="1" applyBorder="1" applyAlignment="1"/>
    <xf numFmtId="0" fontId="38" fillId="0" borderId="110" xfId="0" applyFont="1" applyBorder="1" applyAlignment="1">
      <alignment vertical="center"/>
    </xf>
    <xf numFmtId="0" fontId="41" fillId="0" borderId="110" xfId="0" applyFont="1" applyBorder="1"/>
    <xf numFmtId="0" fontId="22" fillId="0" borderId="51" xfId="0" applyFont="1" applyBorder="1" applyAlignment="1">
      <alignment horizontal="center" vertical="center" wrapText="1"/>
    </xf>
    <xf numFmtId="0" fontId="5" fillId="0" borderId="51" xfId="0" applyFont="1" applyBorder="1" applyAlignment="1">
      <alignment wrapText="1"/>
    </xf>
    <xf numFmtId="0" fontId="5" fillId="0" borderId="101" xfId="0" applyFont="1" applyBorder="1" applyAlignment="1">
      <alignment wrapText="1"/>
    </xf>
    <xf numFmtId="0" fontId="29" fillId="4" borderId="71" xfId="0" applyFont="1" applyFill="1" applyBorder="1" applyAlignment="1">
      <alignment vertical="center"/>
    </xf>
    <xf numFmtId="0" fontId="29" fillId="4" borderId="113" xfId="0" applyFont="1" applyFill="1" applyBorder="1" applyAlignment="1">
      <alignment vertical="center"/>
    </xf>
    <xf numFmtId="0" fontId="29" fillId="4" borderId="72" xfId="0" applyFont="1" applyFill="1" applyBorder="1" applyAlignment="1">
      <alignment vertical="center"/>
    </xf>
    <xf numFmtId="3" fontId="22" fillId="0" borderId="51" xfId="0" applyNumberFormat="1" applyFont="1" applyBorder="1" applyAlignment="1">
      <alignment horizontal="center" vertical="center" wrapText="1"/>
    </xf>
    <xf numFmtId="3" fontId="5" fillId="0" borderId="101" xfId="0" applyNumberFormat="1" applyFont="1" applyBorder="1" applyAlignment="1">
      <alignment wrapText="1"/>
    </xf>
    <xf numFmtId="0" fontId="5" fillId="4" borderId="55" xfId="0" applyFont="1" applyFill="1" applyBorder="1" applyAlignment="1">
      <alignment vertical="center"/>
    </xf>
    <xf numFmtId="0" fontId="17" fillId="0" borderId="57" xfId="0" applyFont="1" applyBorder="1"/>
    <xf numFmtId="0" fontId="5" fillId="0" borderId="53" xfId="0" applyFont="1" applyBorder="1" applyAlignment="1"/>
    <xf numFmtId="0" fontId="5" fillId="4" borderId="53" xfId="0" applyFont="1" applyFill="1" applyBorder="1" applyAlignment="1">
      <alignment vertical="center"/>
    </xf>
    <xf numFmtId="0" fontId="11" fillId="3" borderId="97" xfId="0" applyFont="1" applyFill="1" applyBorder="1" applyAlignment="1">
      <alignment vertical="center" wrapText="1"/>
    </xf>
    <xf numFmtId="0" fontId="17" fillId="0" borderId="98" xfId="0" applyFont="1" applyBorder="1"/>
    <xf numFmtId="0" fontId="17" fillId="0" borderId="99" xfId="0" applyFont="1" applyBorder="1"/>
    <xf numFmtId="0" fontId="29" fillId="3" borderId="97" xfId="0" applyFont="1" applyFill="1" applyBorder="1" applyAlignment="1">
      <alignment vertical="center" wrapText="1"/>
    </xf>
    <xf numFmtId="0" fontId="34" fillId="5" borderId="30" xfId="0" applyFont="1" applyFill="1" applyBorder="1" applyAlignment="1">
      <alignment horizontal="center" vertical="center" wrapText="1"/>
    </xf>
    <xf numFmtId="0" fontId="17" fillId="0" borderId="30" xfId="0" applyFont="1" applyBorder="1"/>
    <xf numFmtId="0" fontId="5" fillId="4" borderId="57" xfId="0" applyFont="1" applyFill="1" applyBorder="1" applyAlignment="1">
      <alignment vertical="center"/>
    </xf>
    <xf numFmtId="3" fontId="40" fillId="0" borderId="42" xfId="0" applyNumberFormat="1" applyFont="1" applyBorder="1" applyAlignment="1">
      <alignment horizontal="left" vertical="center" wrapText="1"/>
    </xf>
    <xf numFmtId="0" fontId="17" fillId="0" borderId="43" xfId="0" applyFont="1" applyBorder="1"/>
    <xf numFmtId="0" fontId="17" fillId="0" borderId="44" xfId="0" applyFont="1" applyBorder="1"/>
    <xf numFmtId="0" fontId="38" fillId="0" borderId="2" xfId="0" applyFont="1" applyBorder="1" applyAlignment="1">
      <alignment vertical="center"/>
    </xf>
    <xf numFmtId="0" fontId="41" fillId="0" borderId="28" xfId="0" applyFont="1" applyBorder="1"/>
    <xf numFmtId="0" fontId="42" fillId="8" borderId="75" xfId="0" applyFont="1" applyFill="1" applyBorder="1" applyAlignment="1">
      <alignment horizontal="left" vertical="center" wrapText="1"/>
    </xf>
    <xf numFmtId="0" fontId="17" fillId="9" borderId="75" xfId="0" applyFont="1" applyFill="1" applyBorder="1"/>
    <xf numFmtId="0" fontId="17" fillId="9" borderId="73" xfId="0" applyFont="1" applyFill="1" applyBorder="1"/>
    <xf numFmtId="0" fontId="17" fillId="0" borderId="101" xfId="0" applyFont="1" applyBorder="1"/>
  </cellXfs>
  <cellStyles count="2">
    <cellStyle name="Hyperlink" xfId="1" builtinId="8"/>
    <cellStyle name="Normal" xfId="0" builtinId="0"/>
  </cellStyles>
  <dxfs count="53">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A61C00"/>
      </font>
      <fill>
        <patternFill patternType="none"/>
      </fill>
    </dxf>
    <dxf>
      <font>
        <color rgb="FF9C0006"/>
      </font>
    </dxf>
    <dxf>
      <font>
        <color rgb="FFA61C00"/>
      </font>
      <fill>
        <patternFill patternType="none"/>
      </fill>
    </dxf>
    <dxf>
      <font>
        <color rgb="FF9C0006"/>
      </font>
    </dxf>
    <dxf>
      <font>
        <color rgb="FFA61C00"/>
      </font>
      <fill>
        <patternFill patternType="none"/>
      </fill>
    </dxf>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ont>
        <color rgb="FF9C0006"/>
      </font>
    </dxf>
    <dxf>
      <font>
        <color rgb="FFA61C00"/>
      </font>
      <fill>
        <patternFill patternType="none"/>
      </fill>
    </dxf>
    <dxf>
      <fill>
        <patternFill patternType="solid">
          <fgColor rgb="FFFFF2CC"/>
          <bgColor rgb="FFFFF2CC"/>
        </patternFill>
      </fill>
      <border>
        <left/>
        <right/>
        <top/>
        <bottom style="thin">
          <color theme="0" tint="-0.14996795556505021"/>
        </bottom>
      </border>
    </dxf>
    <dxf>
      <font>
        <color rgb="FF9C0006"/>
      </font>
    </dxf>
    <dxf>
      <fill>
        <patternFill patternType="solid">
          <fgColor rgb="FFB7E1CD"/>
          <bgColor rgb="FFB7E1CD"/>
        </patternFill>
      </fill>
    </dxf>
  </dxfs>
  <tableStyles count="0" defaultTableStyle="TableStyleMedium2" defaultPivotStyle="PivotStyleLight16"/>
  <colors>
    <mruColors>
      <color rgb="FFEFEFEF"/>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4" lockText="1" noThreeD="1"/>
</file>

<file path=xl/ctrlProps/ctrlProp10.xml><?xml version="1.0" encoding="utf-8"?>
<formControlPr xmlns="http://schemas.microsoft.com/office/spreadsheetml/2009/9/main" objectType="CheckBox" fmlaLink="D14" lockText="1" noThreeD="1"/>
</file>

<file path=xl/ctrlProps/ctrlProp11.xml><?xml version="1.0" encoding="utf-8"?>
<formControlPr xmlns="http://schemas.microsoft.com/office/spreadsheetml/2009/9/main" objectType="CheckBox" fmlaLink="D15" lockText="1" noThreeD="1"/>
</file>

<file path=xl/ctrlProps/ctrlProp12.xml><?xml version="1.0" encoding="utf-8"?>
<formControlPr xmlns="http://schemas.microsoft.com/office/spreadsheetml/2009/9/main" objectType="CheckBox" fmlaLink="D16"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B$13" lockText="1" noThreeD="1"/>
</file>

<file path=xl/ctrlProps/ctrlProp16.xml><?xml version="1.0" encoding="utf-8"?>
<formControlPr xmlns="http://schemas.microsoft.com/office/spreadsheetml/2009/9/main" objectType="CheckBox" fmlaLink="B14" lockText="1" noThreeD="1"/>
</file>

<file path=xl/ctrlProps/ctrlProp17.xml><?xml version="1.0" encoding="utf-8"?>
<formControlPr xmlns="http://schemas.microsoft.com/office/spreadsheetml/2009/9/main" objectType="CheckBox" fmlaLink="B15" lockText="1" noThreeD="1"/>
</file>

<file path=xl/ctrlProps/ctrlProp18.xml><?xml version="1.0" encoding="utf-8"?>
<formControlPr xmlns="http://schemas.microsoft.com/office/spreadsheetml/2009/9/main" objectType="CheckBox" fmlaLink="B16" lockText="1" noThreeD="1"/>
</file>

<file path=xl/ctrlProps/ctrlProp19.xml><?xml version="1.0" encoding="utf-8"?>
<formControlPr xmlns="http://schemas.microsoft.com/office/spreadsheetml/2009/9/main" objectType="CheckBox" fmlaLink="B17" lockText="1" noThreeD="1"/>
</file>

<file path=xl/ctrlProps/ctrlProp2.xml><?xml version="1.0" encoding="utf-8"?>
<formControlPr xmlns="http://schemas.microsoft.com/office/spreadsheetml/2009/9/main" objectType="CheckBox" fmlaLink="B14" lockText="1" noThreeD="1"/>
</file>

<file path=xl/ctrlProps/ctrlProp20.xml><?xml version="1.0" encoding="utf-8"?>
<formControlPr xmlns="http://schemas.microsoft.com/office/spreadsheetml/2009/9/main" objectType="CheckBox" fmlaLink="B18" lockText="1" noThreeD="1"/>
</file>

<file path=xl/ctrlProps/ctrlProp21.xml><?xml version="1.0" encoding="utf-8"?>
<formControlPr xmlns="http://schemas.microsoft.com/office/spreadsheetml/2009/9/main" objectType="CheckBox" fmlaLink="B19" lockText="1" noThreeD="1"/>
</file>

<file path=xl/ctrlProps/ctrlProp22.xml><?xml version="1.0" encoding="utf-8"?>
<formControlPr xmlns="http://schemas.microsoft.com/office/spreadsheetml/2009/9/main" objectType="CheckBox" fmlaLink="B20" lockText="1" noThreeD="1"/>
</file>

<file path=xl/ctrlProps/ctrlProp23.xml><?xml version="1.0" encoding="utf-8"?>
<formControlPr xmlns="http://schemas.microsoft.com/office/spreadsheetml/2009/9/main" objectType="CheckBox" fmlaLink="B23" lockText="1" noThreeD="1"/>
</file>

<file path=xl/ctrlProps/ctrlProp24.xml><?xml version="1.0" encoding="utf-8"?>
<formControlPr xmlns="http://schemas.microsoft.com/office/spreadsheetml/2009/9/main" objectType="CheckBox" fmlaLink="B24" lockText="1" noThreeD="1"/>
</file>

<file path=xl/ctrlProps/ctrlProp25.xml><?xml version="1.0" encoding="utf-8"?>
<formControlPr xmlns="http://schemas.microsoft.com/office/spreadsheetml/2009/9/main" objectType="CheckBox" fmlaLink="B25" lockText="1" noThreeD="1"/>
</file>

<file path=xl/ctrlProps/ctrlProp26.xml><?xml version="1.0" encoding="utf-8"?>
<formControlPr xmlns="http://schemas.microsoft.com/office/spreadsheetml/2009/9/main" objectType="CheckBox" fmlaLink="B28" lockText="1" noThreeD="1"/>
</file>

<file path=xl/ctrlProps/ctrlProp27.xml><?xml version="1.0" encoding="utf-8"?>
<formControlPr xmlns="http://schemas.microsoft.com/office/spreadsheetml/2009/9/main" objectType="CheckBox" fmlaLink="B22" lockText="1" noThreeD="1"/>
</file>

<file path=xl/ctrlProps/ctrlProp28.xml><?xml version="1.0" encoding="utf-8"?>
<formControlPr xmlns="http://schemas.microsoft.com/office/spreadsheetml/2009/9/main" objectType="CheckBox" fmlaLink="B21" lockText="1" noThreeD="1"/>
</file>

<file path=xl/ctrlProps/ctrlProp29.xml><?xml version="1.0" encoding="utf-8"?>
<formControlPr xmlns="http://schemas.microsoft.com/office/spreadsheetml/2009/9/main" objectType="CheckBox" fmlaLink="B27" lockText="1" noThreeD="1"/>
</file>

<file path=xl/ctrlProps/ctrlProp3.xml><?xml version="1.0" encoding="utf-8"?>
<formControlPr xmlns="http://schemas.microsoft.com/office/spreadsheetml/2009/9/main" objectType="CheckBox" fmlaLink="B13" lockText="1" noThreeD="1"/>
</file>

<file path=xl/ctrlProps/ctrlProp30.xml><?xml version="1.0" encoding="utf-8"?>
<formControlPr xmlns="http://schemas.microsoft.com/office/spreadsheetml/2009/9/main" objectType="CheckBox" fmlaLink="B26" lockText="1" noThreeD="1"/>
</file>

<file path=xl/ctrlProps/ctrlProp4.xml><?xml version="1.0" encoding="utf-8"?>
<formControlPr xmlns="http://schemas.microsoft.com/office/spreadsheetml/2009/9/main" objectType="CheckBox" fmlaLink="B14" lockText="1" noThreeD="1"/>
</file>

<file path=xl/ctrlProps/ctrlProp5.xml><?xml version="1.0" encoding="utf-8"?>
<formControlPr xmlns="http://schemas.microsoft.com/office/spreadsheetml/2009/9/main" objectType="CheckBox" fmlaLink="B15" lockText="1" noThreeD="1"/>
</file>

<file path=xl/ctrlProps/ctrlProp6.xml><?xml version="1.0" encoding="utf-8"?>
<formControlPr xmlns="http://schemas.microsoft.com/office/spreadsheetml/2009/9/main" objectType="CheckBox" fmlaLink="B14" lockText="1" noThreeD="1"/>
</file>

<file path=xl/ctrlProps/ctrlProp7.xml><?xml version="1.0" encoding="utf-8"?>
<formControlPr xmlns="http://schemas.microsoft.com/office/spreadsheetml/2009/9/main" objectType="CheckBox" fmlaLink="B16" lockText="1" noThreeD="1"/>
</file>

<file path=xl/ctrlProps/ctrlProp8.xml><?xml version="1.0" encoding="utf-8"?>
<formControlPr xmlns="http://schemas.microsoft.com/office/spreadsheetml/2009/9/main" objectType="CheckBox" fmlaLink="B17" lockText="1" noThreeD="1"/>
</file>

<file path=xl/ctrlProps/ctrlProp9.xml><?xml version="1.0" encoding="utf-8"?>
<formControlPr xmlns="http://schemas.microsoft.com/office/spreadsheetml/2009/9/main" objectType="CheckBox" fmlaLink="D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bud.hkpc.org/application_tips/tracker_ux.ph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13</xdr:row>
          <xdr:rowOff>228600</xdr:rowOff>
        </xdr:from>
        <xdr:to>
          <xdr:col>2</xdr:col>
          <xdr:colOff>1257300</xdr:colOff>
          <xdr:row>15</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161925</xdr:rowOff>
        </xdr:from>
        <xdr:to>
          <xdr:col>2</xdr:col>
          <xdr:colOff>1257300</xdr:colOff>
          <xdr:row>14</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228600</xdr:rowOff>
        </xdr:from>
        <xdr:to>
          <xdr:col>2</xdr:col>
          <xdr:colOff>1257300</xdr:colOff>
          <xdr:row>13</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228600</xdr:rowOff>
        </xdr:from>
        <xdr:to>
          <xdr:col>2</xdr:col>
          <xdr:colOff>1257300</xdr:colOff>
          <xdr:row>16</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238125</xdr:rowOff>
        </xdr:from>
        <xdr:to>
          <xdr:col>2</xdr:col>
          <xdr:colOff>1257300</xdr:colOff>
          <xdr:row>15</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228600</xdr:rowOff>
        </xdr:from>
        <xdr:to>
          <xdr:col>2</xdr:col>
          <xdr:colOff>1257300</xdr:colOff>
          <xdr:row>17</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238125</xdr:rowOff>
        </xdr:from>
        <xdr:to>
          <xdr:col>2</xdr:col>
          <xdr:colOff>1257300</xdr:colOff>
          <xdr:row>16</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228600</xdr:rowOff>
        </xdr:from>
        <xdr:to>
          <xdr:col>2</xdr:col>
          <xdr:colOff>1257300</xdr:colOff>
          <xdr:row>17</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228600</xdr:rowOff>
        </xdr:from>
        <xdr:to>
          <xdr:col>4</xdr:col>
          <xdr:colOff>1228725</xdr:colOff>
          <xdr:row>13</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152400</xdr:rowOff>
        </xdr:from>
        <xdr:to>
          <xdr:col>4</xdr:col>
          <xdr:colOff>1228725</xdr:colOff>
          <xdr:row>14</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228600</xdr:rowOff>
        </xdr:from>
        <xdr:to>
          <xdr:col>4</xdr:col>
          <xdr:colOff>1228725</xdr:colOff>
          <xdr:row>15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219075</xdr:rowOff>
        </xdr:from>
        <xdr:to>
          <xdr:col>4</xdr:col>
          <xdr:colOff>1228725</xdr:colOff>
          <xdr:row>16</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333375</xdr:rowOff>
        </xdr:from>
        <xdr:to>
          <xdr:col>2</xdr:col>
          <xdr:colOff>2476500</xdr:colOff>
          <xdr:row>10</xdr:row>
          <xdr:rowOff>28575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Mainland Programme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314325</xdr:rowOff>
        </xdr:from>
        <xdr:to>
          <xdr:col>5</xdr:col>
          <xdr:colOff>323850</xdr:colOff>
          <xdr:row>10</xdr:row>
          <xdr:rowOff>9525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Calibri"/>
                  <a:ea typeface="Calibri"/>
                  <a:cs typeface="Calibri"/>
                </a:rPr>
                <a:t>FTA and IPPA Programme</a:t>
              </a:r>
            </a:p>
          </xdr:txBody>
        </xdr:sp>
        <xdr:clientData/>
      </xdr:twoCellAnchor>
    </mc:Choice>
    <mc:Fallback/>
  </mc:AlternateContent>
  <xdr:twoCellAnchor editAs="absolute">
    <xdr:from>
      <xdr:col>1</xdr:col>
      <xdr:colOff>25400</xdr:colOff>
      <xdr:row>0</xdr:row>
      <xdr:rowOff>50800</xdr:rowOff>
    </xdr:from>
    <xdr:to>
      <xdr:col>2</xdr:col>
      <xdr:colOff>1117600</xdr:colOff>
      <xdr:row>1</xdr:row>
      <xdr:rowOff>238512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0800"/>
          <a:ext cx="1346200" cy="492512"/>
        </a:xfrm>
        <a:prstGeom prst="rect">
          <a:avLst/>
        </a:prstGeom>
      </xdr:spPr>
    </xdr:pic>
    <xdr:clientData/>
  </xdr:twoCellAnchor>
  <xdr:twoCellAnchor editAs="oneCell">
    <xdr:from>
      <xdr:col>0</xdr:col>
      <xdr:colOff>215900</xdr:colOff>
      <xdr:row>29</xdr:row>
      <xdr:rowOff>139700</xdr:rowOff>
    </xdr:from>
    <xdr:to>
      <xdr:col>2</xdr:col>
      <xdr:colOff>1431636</xdr:colOff>
      <xdr:row>30</xdr:row>
      <xdr:rowOff>196272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058" t="22831" r="24211" b="8406"/>
        <a:stretch/>
      </xdr:blipFill>
      <xdr:spPr>
        <a:xfrm>
          <a:off x="215900" y="8290791"/>
          <a:ext cx="1712191" cy="472209"/>
        </a:xfrm>
        <a:prstGeom prst="rect">
          <a:avLst/>
        </a:prstGeom>
      </xdr:spPr>
    </xdr:pic>
    <xdr:clientData/>
  </xdr:twoCellAnchor>
  <xdr:oneCellAnchor>
    <xdr:from>
      <xdr:col>2</xdr:col>
      <xdr:colOff>1133482</xdr:colOff>
      <xdr:row>0</xdr:row>
      <xdr:rowOff>107950</xdr:rowOff>
    </xdr:from>
    <xdr:ext cx="2089290" cy="29880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635709" y="107950"/>
          <a:ext cx="2089290"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Helvetica" pitchFamily="2" charset="0"/>
            </a:rPr>
            <a:t>Budget Planning Tool</a:t>
          </a:r>
          <a:endParaRPr lang="en-GB" sz="1400" b="1">
            <a:latin typeface="Helvetica" pitchFamily="2" charset="0"/>
          </a:endParaRPr>
        </a:p>
      </xdr:txBody>
    </xdr:sp>
    <xdr:clientData/>
  </xdr:oneCellAnchor>
  <xdr:oneCellAnchor>
    <xdr:from>
      <xdr:col>6</xdr:col>
      <xdr:colOff>230911</xdr:colOff>
      <xdr:row>0</xdr:row>
      <xdr:rowOff>127000</xdr:rowOff>
    </xdr:from>
    <xdr:ext cx="1748364"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405093" y="127000"/>
          <a:ext cx="17483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US" altLang="zh-TW" sz="1100">
              <a:solidFill>
                <a:schemeClr val="tx1">
                  <a:lumMod val="50000"/>
                  <a:lumOff val="50000"/>
                </a:schemeClr>
              </a:solidFill>
            </a:rPr>
            <a:t>Select Expenditure Items</a:t>
          </a:r>
          <a:endParaRPr lang="en-GB" sz="1100">
            <a:solidFill>
              <a:schemeClr val="tx1">
                <a:lumMod val="50000"/>
                <a:lumOff val="50000"/>
              </a:schemeClr>
            </a:solidFill>
          </a:endParaRPr>
        </a:p>
      </xdr:txBody>
    </xdr:sp>
    <xdr:clientData/>
  </xdr:oneCellAnchor>
  <xdr:oneCellAnchor>
    <xdr:from>
      <xdr:col>7</xdr:col>
      <xdr:colOff>1082962</xdr:colOff>
      <xdr:row>0</xdr:row>
      <xdr:rowOff>127000</xdr:rowOff>
    </xdr:from>
    <xdr:ext cx="1196290"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0296235" y="127000"/>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4</xdr:col>
      <xdr:colOff>1662544</xdr:colOff>
      <xdr:row>0</xdr:row>
      <xdr:rowOff>127000</xdr:rowOff>
    </xdr:from>
    <xdr:ext cx="1597938"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730999" y="127000"/>
          <a:ext cx="15979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solidFill>
                <a:schemeClr val="tx1"/>
              </a:solidFill>
            </a:rPr>
            <a:t>1.</a:t>
          </a:r>
          <a:r>
            <a:rPr lang="zh-TW" altLang="en-US" sz="1100" b="1" baseline="0">
              <a:solidFill>
                <a:schemeClr val="tx1"/>
              </a:solidFill>
            </a:rPr>
            <a:t> </a:t>
          </a:r>
          <a:r>
            <a:rPr lang="en-US" altLang="zh-TW" sz="1100" b="1" baseline="0">
              <a:solidFill>
                <a:schemeClr val="tx1"/>
              </a:solidFill>
            </a:rPr>
            <a:t>Start Project Planning</a:t>
          </a:r>
          <a:endParaRPr lang="en-GB" sz="1100" b="1">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12</xdr:row>
          <xdr:rowOff>66675</xdr:rowOff>
        </xdr:from>
        <xdr:to>
          <xdr:col>2</xdr:col>
          <xdr:colOff>1190625</xdr:colOff>
          <xdr:row>12</xdr:row>
          <xdr:rowOff>447675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66675</xdr:rowOff>
        </xdr:from>
        <xdr:to>
          <xdr:col>2</xdr:col>
          <xdr:colOff>1190625</xdr:colOff>
          <xdr:row>13</xdr:row>
          <xdr:rowOff>447675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66675</xdr:rowOff>
        </xdr:from>
        <xdr:to>
          <xdr:col>2</xdr:col>
          <xdr:colOff>1190625</xdr:colOff>
          <xdr:row>14</xdr:row>
          <xdr:rowOff>447675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104775</xdr:rowOff>
        </xdr:from>
        <xdr:to>
          <xdr:col>2</xdr:col>
          <xdr:colOff>1190625</xdr:colOff>
          <xdr:row>15</xdr:row>
          <xdr:rowOff>485775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180975</xdr:rowOff>
        </xdr:from>
        <xdr:to>
          <xdr:col>2</xdr:col>
          <xdr:colOff>1190625</xdr:colOff>
          <xdr:row>16</xdr:row>
          <xdr:rowOff>561975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47625</xdr:rowOff>
        </xdr:from>
        <xdr:to>
          <xdr:col>2</xdr:col>
          <xdr:colOff>1190625</xdr:colOff>
          <xdr:row>17</xdr:row>
          <xdr:rowOff>428625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47625</xdr:rowOff>
        </xdr:from>
        <xdr:to>
          <xdr:col>2</xdr:col>
          <xdr:colOff>1190625</xdr:colOff>
          <xdr:row>18</xdr:row>
          <xdr:rowOff>428625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47625</xdr:rowOff>
        </xdr:from>
        <xdr:to>
          <xdr:col>2</xdr:col>
          <xdr:colOff>1190625</xdr:colOff>
          <xdr:row>19</xdr:row>
          <xdr:rowOff>428625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47625</xdr:rowOff>
        </xdr:from>
        <xdr:to>
          <xdr:col>2</xdr:col>
          <xdr:colOff>1190625</xdr:colOff>
          <xdr:row>20</xdr:row>
          <xdr:rowOff>428625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38100</xdr:rowOff>
        </xdr:from>
        <xdr:to>
          <xdr:col>2</xdr:col>
          <xdr:colOff>1190625</xdr:colOff>
          <xdr:row>22</xdr:row>
          <xdr:rowOff>419100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47625</xdr:rowOff>
        </xdr:from>
        <xdr:to>
          <xdr:col>2</xdr:col>
          <xdr:colOff>1190625</xdr:colOff>
          <xdr:row>23</xdr:row>
          <xdr:rowOff>428625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47625</xdr:rowOff>
        </xdr:from>
        <xdr:to>
          <xdr:col>2</xdr:col>
          <xdr:colOff>1190625</xdr:colOff>
          <xdr:row>24</xdr:row>
          <xdr:rowOff>428625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47625</xdr:rowOff>
        </xdr:from>
        <xdr:to>
          <xdr:col>2</xdr:col>
          <xdr:colOff>1190625</xdr:colOff>
          <xdr:row>26</xdr:row>
          <xdr:rowOff>428625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66675</xdr:rowOff>
        </xdr:from>
        <xdr:to>
          <xdr:col>2</xdr:col>
          <xdr:colOff>1190625</xdr:colOff>
          <xdr:row>27</xdr:row>
          <xdr:rowOff>447675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3</xdr:col>
      <xdr:colOff>3584864</xdr:colOff>
      <xdr:row>0</xdr:row>
      <xdr:rowOff>90055</xdr:rowOff>
    </xdr:from>
    <xdr:ext cx="1781834"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706591" y="90055"/>
          <a:ext cx="17818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2.</a:t>
          </a:r>
          <a:r>
            <a:rPr lang="zh-TW" altLang="en-US" sz="1100" b="1"/>
            <a:t> </a:t>
          </a:r>
          <a:r>
            <a:rPr lang="en-HK" altLang="zh-TW" sz="1100" b="1"/>
            <a:t>Select Expenditure Items</a:t>
          </a:r>
          <a:endParaRPr lang="en-GB" sz="1100" b="1"/>
        </a:p>
      </xdr:txBody>
    </xdr:sp>
    <xdr:clientData/>
  </xdr:oneCellAnchor>
  <xdr:oneCellAnchor>
    <xdr:from>
      <xdr:col>4</xdr:col>
      <xdr:colOff>1839188</xdr:colOff>
      <xdr:row>0</xdr:row>
      <xdr:rowOff>90055</xdr:rowOff>
    </xdr:from>
    <xdr:ext cx="1196290"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97733" y="90055"/>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3</xdr:col>
      <xdr:colOff>1910770</xdr:colOff>
      <xdr:row>0</xdr:row>
      <xdr:rowOff>90055</xdr:rowOff>
    </xdr:from>
    <xdr:ext cx="1564787"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032497" y="90055"/>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mc:AlternateContent xmlns:mc="http://schemas.openxmlformats.org/markup-compatibility/2006">
    <mc:Choice xmlns:a14="http://schemas.microsoft.com/office/drawing/2010/main" Requires="a14">
      <xdr:twoCellAnchor editAs="oneCell">
        <xdr:from>
          <xdr:col>0</xdr:col>
          <xdr:colOff>228600</xdr:colOff>
          <xdr:row>21</xdr:row>
          <xdr:rowOff>47625</xdr:rowOff>
        </xdr:from>
        <xdr:to>
          <xdr:col>2</xdr:col>
          <xdr:colOff>1200150</xdr:colOff>
          <xdr:row>21</xdr:row>
          <xdr:rowOff>438150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47625</xdr:rowOff>
        </xdr:from>
        <xdr:to>
          <xdr:col>2</xdr:col>
          <xdr:colOff>1200150</xdr:colOff>
          <xdr:row>25</xdr:row>
          <xdr:rowOff>438150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547797</xdr:colOff>
      <xdr:row>6</xdr:row>
      <xdr:rowOff>52821</xdr:rowOff>
    </xdr:from>
    <xdr:to>
      <xdr:col>5</xdr:col>
      <xdr:colOff>163622</xdr:colOff>
      <xdr:row>6</xdr:row>
      <xdr:rowOff>322696</xdr:rowOff>
    </xdr:to>
    <xdr:sp macro="" textlink="">
      <xdr:nvSpPr>
        <xdr:cNvPr id="8" name="Shape 3">
          <a:extLst>
            <a:ext uri="{FF2B5EF4-FFF2-40B4-BE49-F238E27FC236}">
              <a16:creationId xmlns:a16="http://schemas.microsoft.com/office/drawing/2014/main" id="{00000000-0008-0000-0300-000008000000}"/>
            </a:ext>
          </a:extLst>
        </xdr:cNvPr>
        <xdr:cNvSpPr/>
      </xdr:nvSpPr>
      <xdr:spPr>
        <a:xfrm>
          <a:off x="6148497" y="1995921"/>
          <a:ext cx="708025" cy="269875"/>
        </a:xfrm>
        <a:prstGeom prst="rect">
          <a:avLst/>
        </a:prstGeom>
        <a:solidFill>
          <a:srgbClr val="FFF2CC"/>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twoCellAnchor>
  <xdr:oneCellAnchor>
    <xdr:from>
      <xdr:col>9</xdr:col>
      <xdr:colOff>674464</xdr:colOff>
      <xdr:row>0</xdr:row>
      <xdr:rowOff>101600</xdr:rowOff>
    </xdr:from>
    <xdr:ext cx="17802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079064" y="101600"/>
          <a:ext cx="17802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HK" altLang="zh-TW" sz="1100">
              <a:solidFill>
                <a:schemeClr val="tx1">
                  <a:lumMod val="50000"/>
                  <a:lumOff val="50000"/>
                </a:schemeClr>
              </a:solidFill>
            </a:rPr>
            <a:t> Select Expenditure Items</a:t>
          </a:r>
          <a:endParaRPr lang="en-GB" sz="1100">
            <a:solidFill>
              <a:schemeClr val="tx1">
                <a:lumMod val="50000"/>
                <a:lumOff val="50000"/>
              </a:schemeClr>
            </a:solidFill>
          </a:endParaRPr>
        </a:p>
      </xdr:txBody>
    </xdr:sp>
    <xdr:clientData/>
  </xdr:oneCellAnchor>
  <xdr:oneCellAnchor>
    <xdr:from>
      <xdr:col>10</xdr:col>
      <xdr:colOff>469900</xdr:colOff>
      <xdr:row>0</xdr:row>
      <xdr:rowOff>101600</xdr:rowOff>
    </xdr:from>
    <xdr:ext cx="121725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674600" y="101600"/>
          <a:ext cx="12172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3.</a:t>
          </a:r>
          <a:r>
            <a:rPr lang="zh-TW" altLang="en-US" sz="1100" b="1"/>
            <a:t> </a:t>
          </a:r>
          <a:r>
            <a:rPr lang="en-HK" altLang="zh-TW" sz="1100" b="1"/>
            <a:t>Define Budgets</a:t>
          </a:r>
          <a:endParaRPr lang="en-GB" sz="1100" b="1"/>
        </a:p>
      </xdr:txBody>
    </xdr:sp>
    <xdr:clientData/>
  </xdr:oneCellAnchor>
  <xdr:oneCellAnchor>
    <xdr:from>
      <xdr:col>8</xdr:col>
      <xdr:colOff>190500</xdr:colOff>
      <xdr:row>0</xdr:row>
      <xdr:rowOff>101600</xdr:rowOff>
    </xdr:from>
    <xdr:ext cx="1564787"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0515600" y="101600"/>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xdr:twoCellAnchor>
    <xdr:from>
      <xdr:col>7</xdr:col>
      <xdr:colOff>393700</xdr:colOff>
      <xdr:row>68</xdr:row>
      <xdr:rowOff>273050</xdr:rowOff>
    </xdr:from>
    <xdr:to>
      <xdr:col>10</xdr:col>
      <xdr:colOff>1562100</xdr:colOff>
      <xdr:row>72</xdr:row>
      <xdr:rowOff>0</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13850" y="23704550"/>
          <a:ext cx="5873750" cy="1574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zh-TW" sz="1100" b="1">
              <a:solidFill>
                <a:schemeClr val="dk1"/>
              </a:solidFill>
              <a:effectLst/>
              <a:latin typeface="PingFang TC" panose="020B0400000000000000" pitchFamily="34" charset="-120"/>
              <a:ea typeface="PingFang TC" panose="020B0400000000000000" pitchFamily="34" charset="-120"/>
              <a:cs typeface="+mn-cs"/>
            </a:rPr>
            <a:t>Feedback</a:t>
          </a:r>
          <a:endParaRPr lang="en-HK" altLang="zh-TW" sz="1100" b="1">
            <a:solidFill>
              <a:schemeClr val="dk1"/>
            </a:solidFill>
            <a:effectLst/>
            <a:latin typeface="PingFang TC" panose="020B0400000000000000" pitchFamily="34" charset="-120"/>
            <a:ea typeface="PingFang TC" panose="020B0400000000000000" pitchFamily="34" charset="-120"/>
            <a:cs typeface="+mn-cs"/>
          </a:endParaRPr>
        </a:p>
        <a:p>
          <a:endParaRPr lang="en-GB" sz="1100">
            <a:latin typeface="PingFang TC" panose="020B0400000000000000" pitchFamily="34" charset="-120"/>
            <a:ea typeface="PingFang TC" panose="020B0400000000000000" pitchFamily="34" charset="-120"/>
          </a:endParaRPr>
        </a:p>
        <a:p>
          <a:pPr>
            <a:lnSpc>
              <a:spcPts val="1380"/>
            </a:lnSpc>
          </a:pPr>
          <a:r>
            <a:rPr lang="en-GB" sz="1400" b="1">
              <a:latin typeface="PingFang TC" panose="020B0400000000000000" pitchFamily="34" charset="-120"/>
              <a:ea typeface="PingFang TC" panose="020B0400000000000000" pitchFamily="34" charset="-120"/>
            </a:rPr>
            <a:t>Is this tool helpful for</a:t>
          </a:r>
          <a:br>
            <a:rPr lang="en-GB" sz="1400" b="1">
              <a:latin typeface="PingFang TC" panose="020B0400000000000000" pitchFamily="34" charset="-120"/>
              <a:ea typeface="PingFang TC" panose="020B0400000000000000" pitchFamily="34" charset="-120"/>
            </a:rPr>
          </a:br>
          <a:r>
            <a:rPr lang="en-GB" sz="1400" b="1">
              <a:latin typeface="PingFang TC" panose="020B0400000000000000" pitchFamily="34" charset="-120"/>
              <a:ea typeface="PingFang TC" panose="020B0400000000000000" pitchFamily="34" charset="-120"/>
            </a:rPr>
            <a:t>your project planning?</a:t>
          </a:r>
        </a:p>
        <a:p>
          <a:endParaRPr lang="en-GB" sz="1100">
            <a:latin typeface="PingFang TC" panose="020B0400000000000000" pitchFamily="34" charset="-120"/>
            <a:ea typeface="PingFang TC" panose="020B0400000000000000" pitchFamily="34" charset="-120"/>
          </a:endParaRPr>
        </a:p>
        <a:p>
          <a:r>
            <a:rPr lang="en-US" altLang="zh-TW" sz="1100">
              <a:solidFill>
                <a:schemeClr val="dk1"/>
              </a:solidFill>
              <a:effectLst/>
              <a:latin typeface="PingFang TC" panose="020B0400000000000000" pitchFamily="34" charset="-120"/>
              <a:ea typeface="PingFang TC" panose="020B0400000000000000" pitchFamily="34" charset="-120"/>
              <a:cs typeface="+mn-cs"/>
            </a:rPr>
            <a:t>Please click/scan the QR code to provide feedback.</a:t>
          </a:r>
          <a:endParaRPr lang="en-HK">
            <a:effectLst/>
            <a:latin typeface="PingFang TC" panose="020B0400000000000000" pitchFamily="34" charset="-120"/>
            <a:ea typeface="PingFang TC" panose="020B0400000000000000" pitchFamily="34" charset="-120"/>
          </a:endParaRPr>
        </a:p>
      </xdr:txBody>
    </xdr:sp>
    <xdr:clientData/>
  </xdr:twoCellAnchor>
  <xdr:twoCellAnchor editAs="oneCell">
    <xdr:from>
      <xdr:col>10</xdr:col>
      <xdr:colOff>47625</xdr:colOff>
      <xdr:row>69</xdr:row>
      <xdr:rowOff>66676</xdr:rowOff>
    </xdr:from>
    <xdr:to>
      <xdr:col>10</xdr:col>
      <xdr:colOff>1504949</xdr:colOff>
      <xdr:row>71</xdr:row>
      <xdr:rowOff>247649</xdr:rowOff>
    </xdr:to>
    <xdr:pic>
      <xdr:nvPicPr>
        <xdr:cNvPr id="11" name="Picture 10">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73125" y="23783926"/>
          <a:ext cx="1457324" cy="14573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hyperlink" Target="https://fta.bud.hkpc.org/sites/default/files/download/FTA_IPPA-Guide-to-Application-EN_202503.pdf" TargetMode="External"/><Relationship Id="rId21" Type="http://schemas.openxmlformats.org/officeDocument/2006/relationships/ctrlProp" Target="../ctrlProps/ctrlProp28.xml"/><Relationship Id="rId7"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hyperlink" Target="https://mainland.bud.hkpc.org/sites/default/files/download/Mainland-Guide-to-Application-EN_202503.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s://fta.bud.hkpc.org/sites/default/files/download/FTA-Guide-to-Application-CN.pdf" TargetMode="External"/><Relationship Id="rId6" Type="http://schemas.openxmlformats.org/officeDocument/2006/relationships/drawing" Target="../drawings/drawing2.xml"/><Relationship Id="rId11" Type="http://schemas.openxmlformats.org/officeDocument/2006/relationships/ctrlProp" Target="../ctrlProps/ctrlProp18.xml"/><Relationship Id="rId5" Type="http://schemas.openxmlformats.org/officeDocument/2006/relationships/printerSettings" Target="../printerSettings/printerSettings2.bin"/><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hyperlink" Target="https://www.bud.hkpc.org/application_tips/files/v23/Scope-of-Funding-Summary-EN.pdf" TargetMode="Externa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ud.hkpc.org/application_tips/files/v23/Scope-of-Funding-Summary-EN.pdf" TargetMode="External"/><Relationship Id="rId1" Type="http://schemas.openxmlformats.org/officeDocument/2006/relationships/hyperlink" Target="https://www.bud.hkpc.org/application_tips/files/v23/Scope-of-Funding-Summary-EN.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topLeftCell="B1" zoomScale="90" zoomScaleNormal="90" workbookViewId="0">
      <selection activeCell="E34" sqref="E34"/>
    </sheetView>
  </sheetViews>
  <sheetFormatPr defaultColWidth="12.625" defaultRowHeight="15" customHeight="1" x14ac:dyDescent="0.2"/>
  <cols>
    <col min="1" max="1" width="3.125" style="10" customWidth="1"/>
    <col min="2" max="2" width="3.375" style="10" customWidth="1"/>
    <col min="3" max="3" width="70.5" style="10" customWidth="1"/>
    <col min="4" max="4" width="3.875" style="10" customWidth="1"/>
    <col min="5" max="5" width="29.875" style="10" customWidth="1"/>
    <col min="6" max="6" width="12.125" style="10" customWidth="1"/>
    <col min="7" max="7" width="13.625" style="10" customWidth="1"/>
    <col min="8" max="8" width="28.875" style="10" customWidth="1"/>
    <col min="9" max="9" width="5.125" style="10" customWidth="1"/>
    <col min="10" max="10" width="2" style="10" customWidth="1"/>
    <col min="11" max="11" width="53.625" style="10" customWidth="1"/>
    <col min="12" max="12" width="52.125" style="10" customWidth="1"/>
    <col min="13" max="16384" width="12.625" style="10"/>
  </cols>
  <sheetData>
    <row r="1" spans="1:12" ht="24" customHeight="1" x14ac:dyDescent="0.45">
      <c r="A1" s="2"/>
      <c r="B1" s="3"/>
      <c r="C1" s="2"/>
      <c r="D1" s="4"/>
      <c r="E1" s="5"/>
      <c r="F1" s="6"/>
      <c r="G1" s="6"/>
      <c r="H1" s="6"/>
      <c r="I1" s="7"/>
      <c r="J1" s="215"/>
      <c r="K1" s="9"/>
      <c r="L1" s="8"/>
    </row>
    <row r="2" spans="1:12" ht="33" customHeight="1" x14ac:dyDescent="0.45">
      <c r="A2" s="11"/>
      <c r="B2" s="12"/>
      <c r="C2" s="11"/>
      <c r="D2" s="13"/>
      <c r="E2" s="11"/>
      <c r="F2" s="14"/>
      <c r="G2" s="14"/>
      <c r="H2" s="14"/>
      <c r="I2" s="15"/>
      <c r="J2" s="215"/>
      <c r="K2" s="254"/>
      <c r="L2" s="8"/>
    </row>
    <row r="3" spans="1:12" ht="15" customHeight="1" x14ac:dyDescent="0.45">
      <c r="A3" s="11"/>
      <c r="B3" s="12"/>
      <c r="C3" s="11"/>
      <c r="D3" s="13"/>
      <c r="E3" s="11"/>
      <c r="F3" s="14"/>
      <c r="G3" s="14"/>
      <c r="H3" s="14"/>
      <c r="I3" s="15"/>
      <c r="J3" s="215"/>
      <c r="K3" s="9"/>
      <c r="L3" s="8"/>
    </row>
    <row r="4" spans="1:12" s="18" customFormat="1" ht="33" customHeight="1" x14ac:dyDescent="0.2">
      <c r="A4" s="15"/>
      <c r="B4" s="16" t="s">
        <v>67</v>
      </c>
      <c r="C4" s="15"/>
      <c r="D4" s="17"/>
      <c r="E4" s="15"/>
      <c r="F4" s="14"/>
      <c r="G4" s="14"/>
      <c r="H4" s="14"/>
      <c r="I4" s="15"/>
      <c r="J4" s="215"/>
      <c r="K4" s="9"/>
      <c r="L4" s="8"/>
    </row>
    <row r="5" spans="1:12" ht="11.25" customHeight="1" x14ac:dyDescent="0.2">
      <c r="A5" s="11"/>
      <c r="B5" s="19"/>
      <c r="C5" s="11"/>
      <c r="D5" s="20"/>
      <c r="E5" s="11"/>
      <c r="F5" s="21"/>
      <c r="G5" s="21"/>
      <c r="H5" s="21"/>
      <c r="I5" s="11"/>
      <c r="J5" s="216"/>
      <c r="K5" s="255"/>
      <c r="L5" s="8"/>
    </row>
    <row r="6" spans="1:12" ht="41.1" customHeight="1" x14ac:dyDescent="0.2">
      <c r="A6" s="11"/>
      <c r="B6" s="269"/>
      <c r="C6" s="329" t="s">
        <v>68</v>
      </c>
      <c r="D6" s="330"/>
      <c r="E6" s="330"/>
      <c r="F6" s="330"/>
      <c r="G6" s="330"/>
      <c r="H6" s="267"/>
      <c r="I6" s="11"/>
      <c r="J6" s="216"/>
      <c r="K6" s="256"/>
      <c r="L6" s="8"/>
    </row>
    <row r="7" spans="1:12" ht="11.25" customHeight="1" x14ac:dyDescent="0.2">
      <c r="A7" s="11"/>
      <c r="B7" s="22"/>
      <c r="C7" s="15"/>
      <c r="D7" s="15"/>
      <c r="E7" s="15"/>
      <c r="F7" s="21"/>
      <c r="G7" s="21"/>
      <c r="H7" s="21"/>
      <c r="I7" s="11"/>
      <c r="J7" s="215"/>
      <c r="K7" s="257"/>
      <c r="L7" s="8"/>
    </row>
    <row r="8" spans="1:12" ht="11.25" customHeight="1" x14ac:dyDescent="0.2">
      <c r="A8" s="23"/>
      <c r="B8" s="24"/>
      <c r="C8" s="25"/>
      <c r="D8" s="25"/>
      <c r="E8" s="25"/>
      <c r="F8" s="26"/>
      <c r="G8" s="26"/>
      <c r="H8" s="26"/>
      <c r="I8" s="23"/>
      <c r="J8" s="215"/>
      <c r="K8" s="257"/>
      <c r="L8" s="8"/>
    </row>
    <row r="9" spans="1:12" ht="27.75" customHeight="1" x14ac:dyDescent="0.2">
      <c r="A9" s="27"/>
      <c r="B9" s="28" t="s">
        <v>69</v>
      </c>
      <c r="C9" s="29"/>
      <c r="D9" s="29"/>
      <c r="E9" s="30"/>
      <c r="F9" s="31"/>
      <c r="G9" s="31"/>
      <c r="H9" s="31"/>
      <c r="I9" s="32"/>
      <c r="J9" s="215"/>
      <c r="K9" s="257"/>
      <c r="L9" s="8"/>
    </row>
    <row r="10" spans="1:12" ht="27.75" customHeight="1" x14ac:dyDescent="0.2">
      <c r="A10" s="27"/>
      <c r="B10" s="33"/>
      <c r="C10" s="34"/>
      <c r="D10" s="33"/>
      <c r="E10" s="34"/>
      <c r="F10" s="35"/>
      <c r="G10" s="35"/>
      <c r="H10" s="35"/>
      <c r="I10" s="36"/>
      <c r="J10" s="215"/>
      <c r="K10" s="257"/>
      <c r="L10" s="8"/>
    </row>
    <row r="11" spans="1:12" ht="27.75" customHeight="1" x14ac:dyDescent="0.2">
      <c r="A11" s="27"/>
      <c r="B11" s="37" t="str">
        <f>IF(AND(B10=TRUE,D10=TRUE),"一次申請只能申請內地、自貿協定其中一個計畫。","")</f>
        <v/>
      </c>
      <c r="C11" s="38"/>
      <c r="D11" s="38"/>
      <c r="E11" s="34"/>
      <c r="F11" s="35"/>
      <c r="G11" s="35"/>
      <c r="H11" s="35"/>
      <c r="I11" s="36"/>
      <c r="J11" s="215"/>
      <c r="K11" s="257"/>
      <c r="L11" s="8"/>
    </row>
    <row r="12" spans="1:12" ht="27.75" customHeight="1" x14ac:dyDescent="0.2">
      <c r="A12" s="39"/>
      <c r="B12" s="40" t="s">
        <v>70</v>
      </c>
      <c r="C12" s="38"/>
      <c r="D12" s="38"/>
      <c r="E12" s="34"/>
      <c r="F12" s="35"/>
      <c r="G12" s="35"/>
      <c r="H12" s="35"/>
      <c r="I12" s="36"/>
      <c r="J12" s="215"/>
      <c r="K12" s="257"/>
      <c r="L12" s="8"/>
    </row>
    <row r="13" spans="1:12" x14ac:dyDescent="0.2">
      <c r="A13" s="41"/>
      <c r="B13" s="78" t="b">
        <v>0</v>
      </c>
      <c r="C13" s="34" t="s">
        <v>8</v>
      </c>
      <c r="D13" s="78" t="b">
        <v>0</v>
      </c>
      <c r="E13" s="34" t="s">
        <v>11</v>
      </c>
      <c r="F13" s="35"/>
      <c r="G13" s="35"/>
      <c r="H13" s="35"/>
      <c r="I13" s="43"/>
      <c r="J13" s="216"/>
      <c r="K13" s="257"/>
      <c r="L13" s="8"/>
    </row>
    <row r="14" spans="1:12" ht="22.5" customHeight="1" x14ac:dyDescent="0.2">
      <c r="A14" s="44"/>
      <c r="B14" s="78" t="b">
        <v>0</v>
      </c>
      <c r="C14" s="34" t="s">
        <v>96</v>
      </c>
      <c r="D14" s="78" t="b">
        <v>0</v>
      </c>
      <c r="E14" s="34" t="s">
        <v>10</v>
      </c>
      <c r="F14" s="35"/>
      <c r="G14" s="35"/>
      <c r="H14" s="35"/>
      <c r="I14" s="43"/>
      <c r="J14" s="216"/>
      <c r="K14" s="256"/>
      <c r="L14" s="8"/>
    </row>
    <row r="15" spans="1:12" ht="22.5" customHeight="1" x14ac:dyDescent="0.2">
      <c r="A15" s="44"/>
      <c r="B15" s="78" t="b">
        <v>0</v>
      </c>
      <c r="C15" s="34" t="s">
        <v>97</v>
      </c>
      <c r="D15" s="78" t="b">
        <v>0</v>
      </c>
      <c r="E15" s="34" t="s">
        <v>12</v>
      </c>
      <c r="F15" s="35"/>
      <c r="G15" s="35"/>
      <c r="H15" s="35"/>
      <c r="I15" s="43"/>
      <c r="J15" s="216"/>
      <c r="K15" s="334"/>
      <c r="L15" s="8"/>
    </row>
    <row r="16" spans="1:12" ht="22.5" customHeight="1" x14ac:dyDescent="0.2">
      <c r="A16" s="44"/>
      <c r="B16" s="78" t="b">
        <v>0</v>
      </c>
      <c r="C16" s="34" t="s">
        <v>106</v>
      </c>
      <c r="D16" s="78" t="b">
        <v>0</v>
      </c>
      <c r="E16" s="34" t="s">
        <v>71</v>
      </c>
      <c r="F16" s="336" t="s">
        <v>72</v>
      </c>
      <c r="G16" s="337"/>
      <c r="H16" s="338"/>
      <c r="I16" s="43"/>
      <c r="J16" s="216"/>
      <c r="K16" s="335"/>
      <c r="L16" s="8"/>
    </row>
    <row r="17" spans="1:12" ht="22.5" customHeight="1" x14ac:dyDescent="0.2">
      <c r="A17" s="44"/>
      <c r="B17" s="78" t="b">
        <v>0</v>
      </c>
      <c r="C17" s="34" t="s">
        <v>9</v>
      </c>
      <c r="D17" s="45"/>
      <c r="E17" s="45"/>
      <c r="F17" s="31"/>
      <c r="G17" s="31"/>
      <c r="H17" s="31"/>
      <c r="I17" s="43"/>
      <c r="J17" s="216"/>
      <c r="K17" s="335"/>
      <c r="L17" s="8"/>
    </row>
    <row r="18" spans="1:12" ht="22.5" customHeight="1" x14ac:dyDescent="0.2">
      <c r="A18" s="44"/>
      <c r="B18" s="45"/>
      <c r="C18" s="45"/>
      <c r="D18" s="45"/>
      <c r="E18" s="45"/>
      <c r="F18" s="46"/>
      <c r="G18" s="35"/>
      <c r="H18" s="35"/>
      <c r="I18" s="43"/>
      <c r="J18" s="216"/>
      <c r="K18" s="256"/>
      <c r="L18" s="8"/>
    </row>
    <row r="19" spans="1:12" ht="22.5" customHeight="1" x14ac:dyDescent="0.25">
      <c r="A19" s="44"/>
      <c r="B19" s="40" t="s">
        <v>98</v>
      </c>
      <c r="C19" s="47"/>
      <c r="D19" s="270"/>
      <c r="E19" s="48"/>
      <c r="F19" s="35"/>
      <c r="G19" s="35"/>
      <c r="H19" s="35"/>
      <c r="I19" s="43"/>
      <c r="J19" s="216"/>
      <c r="K19" s="258"/>
      <c r="L19" s="8"/>
    </row>
    <row r="20" spans="1:12" ht="18" x14ac:dyDescent="0.25">
      <c r="B20" s="49" t="s">
        <v>6</v>
      </c>
      <c r="C20" s="50"/>
      <c r="D20" s="51">
        <f>DATEDIF(C20,C21+15,"M")</f>
        <v>0</v>
      </c>
      <c r="E20" s="52" t="s">
        <v>13</v>
      </c>
      <c r="F20" s="339"/>
      <c r="G20" s="340"/>
      <c r="H20" s="341"/>
      <c r="I20" s="43"/>
      <c r="J20" s="216"/>
      <c r="K20" s="342"/>
      <c r="L20" s="57"/>
    </row>
    <row r="21" spans="1:12" ht="22.5" customHeight="1" x14ac:dyDescent="0.25">
      <c r="A21" s="53"/>
      <c r="B21" s="49" t="s">
        <v>7</v>
      </c>
      <c r="C21" s="50"/>
      <c r="D21" s="54"/>
      <c r="E21" s="52"/>
      <c r="F21" s="55"/>
      <c r="G21" s="55"/>
      <c r="H21" s="55"/>
      <c r="I21" s="56"/>
      <c r="J21" s="217"/>
      <c r="K21" s="335"/>
      <c r="L21" s="57"/>
    </row>
    <row r="22" spans="1:12" ht="22.5" customHeight="1" x14ac:dyDescent="0.2">
      <c r="A22" s="58"/>
      <c r="B22" s="59" t="str">
        <f>IF(D20&lt;=18,"","The duration of all eligible projects must be within 24 months. If the project duration exceeds 18 months, the enterprise will need to submit a progress report.")</f>
        <v/>
      </c>
      <c r="D22" s="44"/>
      <c r="E22" s="60"/>
      <c r="F22" s="61"/>
      <c r="G22" s="62"/>
      <c r="I22" s="36"/>
      <c r="J22" s="215"/>
      <c r="K22" s="9"/>
      <c r="L22" s="8"/>
    </row>
    <row r="23" spans="1:12" ht="22.5" customHeight="1" x14ac:dyDescent="0.2">
      <c r="A23" s="63"/>
      <c r="B23" s="64"/>
      <c r="C23" s="65"/>
      <c r="D23" s="44"/>
      <c r="E23" s="60"/>
      <c r="F23" s="61"/>
      <c r="H23" s="66" t="s">
        <v>14</v>
      </c>
      <c r="I23" s="36"/>
      <c r="J23" s="218"/>
      <c r="K23" s="9"/>
      <c r="L23" s="67"/>
    </row>
    <row r="24" spans="1:12" ht="22.5" customHeight="1" thickBot="1" x14ac:dyDescent="0.25">
      <c r="A24" s="68"/>
      <c r="B24" s="42"/>
      <c r="C24" s="65"/>
      <c r="D24" s="103"/>
      <c r="E24" s="240"/>
      <c r="F24" s="241"/>
      <c r="G24" s="242"/>
      <c r="H24" s="69" t="s">
        <v>15</v>
      </c>
      <c r="I24" s="70"/>
      <c r="J24" s="215"/>
      <c r="K24" s="9"/>
      <c r="L24" s="8"/>
    </row>
    <row r="25" spans="1:12" ht="22.5" customHeight="1" thickTop="1" thickBot="1" x14ac:dyDescent="0.25">
      <c r="A25" s="237"/>
      <c r="B25" s="238"/>
      <c r="C25" s="243"/>
      <c r="D25" s="243"/>
      <c r="E25" s="244"/>
      <c r="F25" s="245"/>
      <c r="G25" s="246"/>
      <c r="H25" s="239"/>
      <c r="I25" s="71"/>
      <c r="J25" s="215"/>
      <c r="K25" s="9"/>
      <c r="L25" s="8"/>
    </row>
    <row r="26" spans="1:12" ht="15" customHeight="1" thickBot="1" x14ac:dyDescent="0.25">
      <c r="A26" s="237"/>
      <c r="B26" s="238"/>
      <c r="C26" s="243"/>
      <c r="D26" s="243"/>
      <c r="E26" s="244"/>
      <c r="F26" s="245"/>
      <c r="G26" s="246"/>
      <c r="H26" s="239"/>
      <c r="I26" s="71"/>
      <c r="J26" s="215"/>
      <c r="K26" s="9"/>
      <c r="L26" s="8"/>
    </row>
    <row r="27" spans="1:12" ht="33" customHeight="1" thickBot="1" x14ac:dyDescent="0.25">
      <c r="A27" s="42"/>
      <c r="B27" s="331" t="s">
        <v>136</v>
      </c>
      <c r="C27" s="332"/>
      <c r="D27" s="332"/>
      <c r="E27" s="332"/>
      <c r="F27" s="332"/>
      <c r="G27" s="332"/>
      <c r="H27" s="333"/>
      <c r="I27" s="71"/>
      <c r="J27" s="215"/>
      <c r="K27" s="9"/>
      <c r="L27" s="8"/>
    </row>
    <row r="28" spans="1:12" s="268" customFormat="1" ht="39" customHeight="1" thickBot="1" x14ac:dyDescent="0.25">
      <c r="A28" s="42"/>
      <c r="B28" s="331" t="s">
        <v>95</v>
      </c>
      <c r="C28" s="332"/>
      <c r="D28" s="332"/>
      <c r="E28" s="332"/>
      <c r="F28" s="332"/>
      <c r="G28" s="332"/>
      <c r="H28" s="333"/>
      <c r="I28" s="71"/>
      <c r="J28" s="215"/>
      <c r="K28" s="9"/>
      <c r="L28" s="8"/>
    </row>
    <row r="29" spans="1:12" ht="33" customHeight="1" thickBot="1" x14ac:dyDescent="0.25">
      <c r="A29" s="42"/>
      <c r="B29" s="343" t="s">
        <v>5</v>
      </c>
      <c r="C29" s="344"/>
      <c r="D29" s="236"/>
      <c r="E29" s="236"/>
      <c r="F29" s="236"/>
      <c r="G29" s="236"/>
      <c r="H29" s="220"/>
      <c r="I29" s="71"/>
      <c r="J29" s="215"/>
      <c r="K29" s="9"/>
      <c r="L29" s="8"/>
    </row>
    <row r="30" spans="1:12" ht="33" customHeight="1" thickBot="1" x14ac:dyDescent="0.25">
      <c r="A30" s="42"/>
      <c r="B30" s="72"/>
      <c r="C30" s="73"/>
      <c r="D30" s="73"/>
      <c r="E30" s="73"/>
      <c r="F30" s="73"/>
      <c r="G30" s="73"/>
      <c r="H30" s="74"/>
      <c r="I30" s="71"/>
      <c r="J30" s="215"/>
      <c r="K30" s="9"/>
      <c r="L30" s="8"/>
    </row>
    <row r="31" spans="1:12" ht="22.5" customHeight="1" x14ac:dyDescent="0.2">
      <c r="A31" s="42"/>
      <c r="B31" s="327" t="s">
        <v>115</v>
      </c>
      <c r="C31" s="328"/>
      <c r="D31" s="328"/>
      <c r="E31" s="328"/>
      <c r="F31" s="328"/>
      <c r="G31" s="328"/>
      <c r="H31" s="328"/>
      <c r="I31" s="328"/>
      <c r="J31" s="8"/>
      <c r="K31" s="219"/>
      <c r="L31" s="9"/>
    </row>
    <row r="34" spans="11:11" ht="15" customHeight="1" x14ac:dyDescent="0.2">
      <c r="K34" s="76"/>
    </row>
    <row r="35" spans="11:11" ht="15" customHeight="1" x14ac:dyDescent="0.2">
      <c r="K35" s="77"/>
    </row>
  </sheetData>
  <mergeCells count="9">
    <mergeCell ref="B31:I31"/>
    <mergeCell ref="C6:G6"/>
    <mergeCell ref="B28:H28"/>
    <mergeCell ref="B27:H27"/>
    <mergeCell ref="K15:K17"/>
    <mergeCell ref="F16:H16"/>
    <mergeCell ref="F20:H20"/>
    <mergeCell ref="K20:K21"/>
    <mergeCell ref="B29:C29"/>
  </mergeCells>
  <phoneticPr fontId="46" type="noConversion"/>
  <conditionalFormatting sqref="A1">
    <cfRule type="notContainsBlanks" dxfId="52" priority="2">
      <formula>LEN(TRIM(A1))&gt;0</formula>
    </cfRule>
  </conditionalFormatting>
  <conditionalFormatting sqref="D20">
    <cfRule type="cellIs" dxfId="51" priority="1" operator="greaterThan">
      <formula>18</formula>
    </cfRule>
  </conditionalFormatting>
  <hyperlinks>
    <hyperlink ref="H23" location="'2. Select Expenditure Items'!A1" display="Next &gt;"/>
  </hyperlink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228600</xdr:colOff>
                    <xdr:row>13</xdr:row>
                    <xdr:rowOff>228600</xdr:rowOff>
                  </from>
                  <to>
                    <xdr:col>2</xdr:col>
                    <xdr:colOff>1257300</xdr:colOff>
                    <xdr:row>15</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0</xdr:col>
                    <xdr:colOff>228600</xdr:colOff>
                    <xdr:row>12</xdr:row>
                    <xdr:rowOff>161925</xdr:rowOff>
                  </from>
                  <to>
                    <xdr:col>2</xdr:col>
                    <xdr:colOff>1257300</xdr:colOff>
                    <xdr:row>14</xdr:row>
                    <xdr:rowOff>76200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0</xdr:col>
                    <xdr:colOff>228600</xdr:colOff>
                    <xdr:row>11</xdr:row>
                    <xdr:rowOff>228600</xdr:rowOff>
                  </from>
                  <to>
                    <xdr:col>2</xdr:col>
                    <xdr:colOff>1257300</xdr:colOff>
                    <xdr:row>13</xdr:row>
                    <xdr:rowOff>76200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228600</xdr:colOff>
                    <xdr:row>14</xdr:row>
                    <xdr:rowOff>228600</xdr:rowOff>
                  </from>
                  <to>
                    <xdr:col>2</xdr:col>
                    <xdr:colOff>1257300</xdr:colOff>
                    <xdr:row>16</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228600</xdr:colOff>
                    <xdr:row>13</xdr:row>
                    <xdr:rowOff>238125</xdr:rowOff>
                  </from>
                  <to>
                    <xdr:col>2</xdr:col>
                    <xdr:colOff>1257300</xdr:colOff>
                    <xdr:row>15</xdr:row>
                    <xdr:rowOff>66675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228600</xdr:colOff>
                    <xdr:row>15</xdr:row>
                    <xdr:rowOff>228600</xdr:rowOff>
                  </from>
                  <to>
                    <xdr:col>2</xdr:col>
                    <xdr:colOff>1257300</xdr:colOff>
                    <xdr:row>17</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228600</xdr:colOff>
                    <xdr:row>14</xdr:row>
                    <xdr:rowOff>238125</xdr:rowOff>
                  </from>
                  <to>
                    <xdr:col>2</xdr:col>
                    <xdr:colOff>1257300</xdr:colOff>
                    <xdr:row>16</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228600</xdr:colOff>
                    <xdr:row>15</xdr:row>
                    <xdr:rowOff>228600</xdr:rowOff>
                  </from>
                  <to>
                    <xdr:col>2</xdr:col>
                    <xdr:colOff>1257300</xdr:colOff>
                    <xdr:row>17</xdr:row>
                    <xdr:rowOff>47625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9525</xdr:colOff>
                    <xdr:row>11</xdr:row>
                    <xdr:rowOff>228600</xdr:rowOff>
                  </from>
                  <to>
                    <xdr:col>4</xdr:col>
                    <xdr:colOff>1228725</xdr:colOff>
                    <xdr:row>13</xdr:row>
                    <xdr:rowOff>76200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xdr:col>
                    <xdr:colOff>9525</xdr:colOff>
                    <xdr:row>12</xdr:row>
                    <xdr:rowOff>152400</xdr:rowOff>
                  </from>
                  <to>
                    <xdr:col>4</xdr:col>
                    <xdr:colOff>1228725</xdr:colOff>
                    <xdr:row>14</xdr:row>
                    <xdr:rowOff>66675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3</xdr:col>
                    <xdr:colOff>9525</xdr:colOff>
                    <xdr:row>13</xdr:row>
                    <xdr:rowOff>228600</xdr:rowOff>
                  </from>
                  <to>
                    <xdr:col>4</xdr:col>
                    <xdr:colOff>1228725</xdr:colOff>
                    <xdr:row>15</xdr:row>
                    <xdr:rowOff>47625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9525</xdr:colOff>
                    <xdr:row>14</xdr:row>
                    <xdr:rowOff>219075</xdr:rowOff>
                  </from>
                  <to>
                    <xdr:col>4</xdr:col>
                    <xdr:colOff>1228725</xdr:colOff>
                    <xdr:row>16</xdr:row>
                    <xdr:rowOff>38100</xdr:rowOff>
                  </to>
                </anchor>
              </controlPr>
            </control>
          </mc:Choice>
        </mc:AlternateContent>
        <mc:AlternateContent xmlns:mc="http://schemas.openxmlformats.org/markup-compatibility/2006">
          <mc:Choice Requires="x14">
            <control shapeId="1045" r:id="rId16" name="Option Button 21">
              <controlPr defaultSize="0" autoFill="0" autoLine="0" autoPict="0">
                <anchor moveWithCells="1">
                  <from>
                    <xdr:col>0</xdr:col>
                    <xdr:colOff>228600</xdr:colOff>
                    <xdr:row>8</xdr:row>
                    <xdr:rowOff>333375</xdr:rowOff>
                  </from>
                  <to>
                    <xdr:col>2</xdr:col>
                    <xdr:colOff>2476500</xdr:colOff>
                    <xdr:row>10</xdr:row>
                    <xdr:rowOff>28575</xdr:rowOff>
                  </to>
                </anchor>
              </controlPr>
            </control>
          </mc:Choice>
        </mc:AlternateContent>
        <mc:AlternateContent xmlns:mc="http://schemas.openxmlformats.org/markup-compatibility/2006">
          <mc:Choice Requires="x14">
            <control shapeId="1046" r:id="rId17" name="Option Button 22">
              <controlPr defaultSize="0" autoFill="0" autoLine="0" autoPict="0">
                <anchor moveWithCells="1">
                  <from>
                    <xdr:col>3</xdr:col>
                    <xdr:colOff>0</xdr:colOff>
                    <xdr:row>8</xdr:row>
                    <xdr:rowOff>314325</xdr:rowOff>
                  </from>
                  <to>
                    <xdr:col>5</xdr:col>
                    <xdr:colOff>323850</xdr:colOff>
                    <xdr:row>10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
  <sheetViews>
    <sheetView topLeftCell="A25" zoomScale="90" zoomScaleNormal="90" workbookViewId="0">
      <selection activeCell="D17" sqref="D17:E17"/>
    </sheetView>
  </sheetViews>
  <sheetFormatPr defaultColWidth="12.625" defaultRowHeight="15" customHeight="1" x14ac:dyDescent="0.2"/>
  <cols>
    <col min="1" max="1" width="3.125" style="10" customWidth="1"/>
    <col min="2" max="2" width="4.125" style="10" customWidth="1"/>
    <col min="3" max="3" width="47.5" style="10" customWidth="1"/>
    <col min="4" max="4" width="47.625" style="10" customWidth="1"/>
    <col min="5" max="5" width="41.625" style="10" customWidth="1"/>
    <col min="6" max="6" width="3.5" style="10" customWidth="1"/>
    <col min="7" max="7" width="4.125" style="10" customWidth="1"/>
    <col min="8" max="8" width="56.875" style="10" customWidth="1"/>
    <col min="9" max="21" width="7.625" style="10" customWidth="1"/>
    <col min="22" max="16384" width="12.625" style="10"/>
  </cols>
  <sheetData>
    <row r="1" spans="1:21" ht="24" customHeight="1" thickBot="1" x14ac:dyDescent="0.25">
      <c r="A1" s="5"/>
      <c r="B1" s="5"/>
      <c r="C1" s="79"/>
      <c r="D1" s="79"/>
      <c r="E1" s="7"/>
      <c r="F1" s="7"/>
      <c r="G1" s="80"/>
      <c r="H1" s="224"/>
      <c r="I1" s="81"/>
      <c r="J1" s="81"/>
      <c r="K1" s="81"/>
      <c r="L1" s="81"/>
      <c r="M1" s="81"/>
      <c r="N1" s="81"/>
      <c r="O1" s="81"/>
      <c r="P1" s="81"/>
      <c r="Q1" s="82"/>
      <c r="R1" s="83"/>
      <c r="S1" s="83"/>
      <c r="T1" s="83"/>
      <c r="U1" s="83"/>
    </row>
    <row r="2" spans="1:21" ht="33" customHeight="1" thickBot="1" x14ac:dyDescent="0.25">
      <c r="A2" s="5"/>
      <c r="B2" s="5"/>
      <c r="C2" s="79"/>
      <c r="D2" s="79"/>
      <c r="E2" s="7"/>
      <c r="F2" s="7"/>
      <c r="G2" s="177"/>
      <c r="H2" s="254"/>
      <c r="I2" s="80"/>
      <c r="J2" s="81"/>
      <c r="K2" s="81"/>
      <c r="L2" s="81"/>
      <c r="M2" s="81"/>
      <c r="N2" s="81"/>
      <c r="O2" s="81"/>
      <c r="P2" s="81"/>
      <c r="Q2" s="82"/>
      <c r="R2" s="83"/>
      <c r="S2" s="83"/>
      <c r="T2" s="83"/>
      <c r="U2" s="83"/>
    </row>
    <row r="3" spans="1:21" ht="15" customHeight="1" thickBot="1" x14ac:dyDescent="0.25">
      <c r="A3" s="5"/>
      <c r="B3" s="5"/>
      <c r="C3" s="79"/>
      <c r="D3" s="79"/>
      <c r="E3" s="7"/>
      <c r="F3" s="7"/>
      <c r="G3" s="177"/>
      <c r="H3" s="9"/>
      <c r="I3" s="80"/>
      <c r="J3" s="81"/>
      <c r="K3" s="81"/>
      <c r="L3" s="81"/>
      <c r="M3" s="81"/>
      <c r="N3" s="81"/>
      <c r="O3" s="81"/>
      <c r="P3" s="81"/>
      <c r="Q3" s="82"/>
      <c r="R3" s="83"/>
      <c r="S3" s="83"/>
      <c r="T3" s="83"/>
      <c r="U3" s="83"/>
    </row>
    <row r="4" spans="1:21" s="18" customFormat="1" ht="33" customHeight="1" thickBot="1" x14ac:dyDescent="0.25">
      <c r="A4" s="79"/>
      <c r="B4" s="84" t="s">
        <v>15</v>
      </c>
      <c r="C4" s="79"/>
      <c r="D4" s="79"/>
      <c r="E4" s="85"/>
      <c r="F4" s="7"/>
      <c r="G4" s="177"/>
      <c r="H4" s="9"/>
      <c r="I4" s="80"/>
      <c r="J4" s="81"/>
      <c r="K4" s="81"/>
      <c r="L4" s="81"/>
      <c r="M4" s="81"/>
      <c r="N4" s="81"/>
      <c r="O4" s="81"/>
      <c r="P4" s="81"/>
      <c r="Q4" s="82"/>
      <c r="R4" s="83"/>
      <c r="S4" s="83"/>
      <c r="T4" s="83"/>
      <c r="U4" s="83"/>
    </row>
    <row r="5" spans="1:21" ht="11.25" customHeight="1" thickBot="1" x14ac:dyDescent="0.25">
      <c r="A5" s="5"/>
      <c r="B5" s="86"/>
      <c r="C5" s="2"/>
      <c r="D5" s="86"/>
      <c r="E5" s="87"/>
      <c r="F5" s="7"/>
      <c r="G5" s="177"/>
      <c r="H5" s="9"/>
      <c r="I5" s="80"/>
      <c r="J5" s="81"/>
      <c r="K5" s="81"/>
      <c r="L5" s="81"/>
      <c r="M5" s="81"/>
      <c r="N5" s="81"/>
      <c r="O5" s="81"/>
      <c r="P5" s="81"/>
      <c r="Q5" s="82"/>
      <c r="R5" s="83"/>
      <c r="S5" s="83"/>
      <c r="T5" s="83"/>
      <c r="U5" s="83"/>
    </row>
    <row r="6" spans="1:21" ht="39.950000000000003" customHeight="1" thickBot="1" x14ac:dyDescent="0.25">
      <c r="A6" s="2"/>
      <c r="B6" s="329" t="s">
        <v>73</v>
      </c>
      <c r="C6" s="329"/>
      <c r="D6" s="329"/>
      <c r="E6" s="329"/>
      <c r="F6" s="7"/>
      <c r="G6" s="177"/>
      <c r="H6" s="9"/>
      <c r="I6" s="80"/>
      <c r="J6" s="81"/>
      <c r="K6" s="81"/>
      <c r="L6" s="81"/>
      <c r="M6" s="81"/>
      <c r="N6" s="81"/>
      <c r="O6" s="81"/>
      <c r="P6" s="81"/>
      <c r="Q6" s="82"/>
      <c r="R6" s="83"/>
      <c r="S6" s="83"/>
      <c r="T6" s="83"/>
      <c r="U6" s="83"/>
    </row>
    <row r="7" spans="1:21" ht="18.95" customHeight="1" thickBot="1" x14ac:dyDescent="0.25">
      <c r="A7" s="2"/>
      <c r="B7" s="354" t="s">
        <v>16</v>
      </c>
      <c r="C7" s="355"/>
      <c r="D7" s="355"/>
      <c r="E7" s="87"/>
      <c r="F7" s="7"/>
      <c r="G7" s="177"/>
      <c r="H7" s="9"/>
      <c r="I7" s="80"/>
      <c r="J7" s="81"/>
      <c r="K7" s="81"/>
      <c r="L7" s="81"/>
      <c r="M7" s="81"/>
      <c r="N7" s="81"/>
      <c r="O7" s="81"/>
      <c r="P7" s="81"/>
      <c r="Q7" s="82"/>
      <c r="R7" s="83"/>
      <c r="S7" s="83"/>
      <c r="T7" s="83"/>
      <c r="U7" s="83"/>
    </row>
    <row r="8" spans="1:21" ht="21.95" customHeight="1" thickBot="1" x14ac:dyDescent="0.25">
      <c r="A8" s="2"/>
      <c r="B8" s="356" t="s">
        <v>36</v>
      </c>
      <c r="C8" s="357"/>
      <c r="D8" s="88"/>
      <c r="E8" s="87"/>
      <c r="F8" s="7"/>
      <c r="G8" s="177"/>
      <c r="H8" s="9"/>
      <c r="I8" s="80"/>
      <c r="J8" s="81"/>
      <c r="K8" s="81"/>
      <c r="L8" s="81"/>
      <c r="M8" s="81"/>
      <c r="N8" s="81"/>
      <c r="O8" s="81"/>
      <c r="P8" s="81"/>
      <c r="Q8" s="82"/>
      <c r="R8" s="83"/>
      <c r="S8" s="83"/>
      <c r="T8" s="83"/>
      <c r="U8" s="83"/>
    </row>
    <row r="9" spans="1:21" ht="21.95" customHeight="1" thickBot="1" x14ac:dyDescent="0.25">
      <c r="A9" s="2"/>
      <c r="B9" s="356" t="s">
        <v>37</v>
      </c>
      <c r="C9" s="357"/>
      <c r="D9" s="88"/>
      <c r="E9" s="87"/>
      <c r="F9" s="7"/>
      <c r="G9" s="177"/>
      <c r="H9" s="9"/>
      <c r="I9" s="80"/>
      <c r="J9" s="81"/>
      <c r="K9" s="81"/>
      <c r="L9" s="81"/>
      <c r="M9" s="81"/>
      <c r="N9" s="81"/>
      <c r="O9" s="81"/>
      <c r="P9" s="81"/>
      <c r="Q9" s="82"/>
      <c r="R9" s="83"/>
      <c r="S9" s="83"/>
      <c r="T9" s="83"/>
      <c r="U9" s="83"/>
    </row>
    <row r="10" spans="1:21" ht="21.95" customHeight="1" thickBot="1" x14ac:dyDescent="0.25">
      <c r="A10" s="2"/>
      <c r="B10" s="356" t="s">
        <v>109</v>
      </c>
      <c r="C10" s="357"/>
      <c r="D10" s="88"/>
      <c r="E10" s="87"/>
      <c r="F10" s="7"/>
      <c r="G10" s="177"/>
      <c r="H10" s="9"/>
      <c r="I10" s="80"/>
      <c r="J10" s="81"/>
      <c r="K10" s="81"/>
      <c r="L10" s="81"/>
      <c r="M10" s="81"/>
      <c r="N10" s="81"/>
      <c r="O10" s="81"/>
      <c r="P10" s="81"/>
      <c r="Q10" s="82"/>
      <c r="R10" s="83"/>
      <c r="S10" s="83"/>
      <c r="T10" s="83"/>
      <c r="U10" s="83"/>
    </row>
    <row r="11" spans="1:21" ht="18.95" customHeight="1" thickBot="1" x14ac:dyDescent="0.25">
      <c r="A11" s="2"/>
      <c r="B11" s="89"/>
      <c r="C11" s="90"/>
      <c r="D11" s="88"/>
      <c r="E11" s="87"/>
      <c r="F11" s="7"/>
      <c r="G11" s="177"/>
      <c r="H11" s="9"/>
      <c r="I11" s="80"/>
      <c r="J11" s="81"/>
      <c r="K11" s="81"/>
      <c r="L11" s="81"/>
      <c r="M11" s="81"/>
      <c r="N11" s="81"/>
      <c r="O11" s="81"/>
      <c r="P11" s="81"/>
      <c r="Q11" s="82"/>
      <c r="R11" s="83"/>
      <c r="S11" s="83"/>
      <c r="T11" s="83"/>
      <c r="U11" s="83"/>
    </row>
    <row r="12" spans="1:21" ht="33" customHeight="1" thickBot="1" x14ac:dyDescent="0.25">
      <c r="A12" s="91"/>
      <c r="B12" s="92"/>
      <c r="C12" s="272" t="s">
        <v>62</v>
      </c>
      <c r="D12" s="271" t="s">
        <v>63</v>
      </c>
      <c r="E12" s="94"/>
      <c r="F12" s="95"/>
      <c r="G12" s="221"/>
      <c r="H12" s="9"/>
      <c r="I12" s="80"/>
      <c r="J12" s="81"/>
      <c r="K12" s="81"/>
      <c r="L12" s="81"/>
      <c r="M12" s="81"/>
      <c r="N12" s="81"/>
      <c r="O12" s="81"/>
      <c r="P12" s="81"/>
      <c r="Q12" s="82"/>
      <c r="R12" s="83"/>
      <c r="S12" s="83"/>
      <c r="T12" s="83"/>
      <c r="U12" s="83"/>
    </row>
    <row r="13" spans="1:21" ht="36.950000000000003" customHeight="1" thickBot="1" x14ac:dyDescent="0.25">
      <c r="A13" s="42"/>
      <c r="B13" s="78" t="b">
        <v>0</v>
      </c>
      <c r="C13" s="96" t="s">
        <v>116</v>
      </c>
      <c r="D13" s="264" t="s">
        <v>117</v>
      </c>
      <c r="E13" s="97"/>
      <c r="F13" s="75"/>
      <c r="G13" s="221"/>
      <c r="H13" s="9"/>
      <c r="I13" s="80"/>
      <c r="J13" s="81"/>
      <c r="K13" s="81"/>
      <c r="L13" s="81"/>
      <c r="M13" s="81"/>
      <c r="N13" s="81"/>
      <c r="O13" s="81"/>
      <c r="P13" s="81"/>
      <c r="Q13" s="82"/>
      <c r="R13" s="83"/>
      <c r="S13" s="83"/>
      <c r="T13" s="83"/>
      <c r="U13" s="83"/>
    </row>
    <row r="14" spans="1:21" ht="36.950000000000003" customHeight="1" thickBot="1" x14ac:dyDescent="0.25">
      <c r="A14" s="42"/>
      <c r="B14" s="78" t="b">
        <v>0</v>
      </c>
      <c r="C14" s="98" t="s">
        <v>74</v>
      </c>
      <c r="D14" s="265" t="s">
        <v>17</v>
      </c>
      <c r="E14" s="99"/>
      <c r="F14" s="75"/>
      <c r="G14" s="222"/>
      <c r="H14" s="9"/>
      <c r="I14" s="80"/>
      <c r="J14" s="81"/>
      <c r="K14" s="81"/>
      <c r="L14" s="81"/>
      <c r="M14" s="81"/>
      <c r="N14" s="81"/>
      <c r="O14" s="81"/>
      <c r="P14" s="81"/>
      <c r="Q14" s="82"/>
      <c r="R14" s="83"/>
      <c r="S14" s="83"/>
      <c r="T14" s="83"/>
      <c r="U14" s="83"/>
    </row>
    <row r="15" spans="1:21" ht="36.950000000000003" customHeight="1" thickBot="1" x14ac:dyDescent="0.25">
      <c r="A15" s="42"/>
      <c r="B15" s="78" t="b">
        <v>0</v>
      </c>
      <c r="C15" s="100" t="s">
        <v>75</v>
      </c>
      <c r="D15" s="347" t="s">
        <v>107</v>
      </c>
      <c r="E15" s="348"/>
      <c r="F15" s="75"/>
      <c r="G15" s="222"/>
      <c r="H15" s="9"/>
      <c r="I15" s="80"/>
      <c r="J15" s="81"/>
      <c r="K15" s="81"/>
      <c r="L15" s="81"/>
      <c r="M15" s="81"/>
      <c r="N15" s="81"/>
      <c r="O15" s="81"/>
      <c r="P15" s="81"/>
      <c r="Q15" s="82"/>
      <c r="R15" s="83"/>
      <c r="S15" s="83"/>
      <c r="T15" s="83"/>
      <c r="U15" s="83"/>
    </row>
    <row r="16" spans="1:21" ht="45" customHeight="1" thickBot="1" x14ac:dyDescent="0.25">
      <c r="A16" s="42"/>
      <c r="B16" s="78" t="b">
        <v>0</v>
      </c>
      <c r="C16" s="98" t="s">
        <v>101</v>
      </c>
      <c r="D16" s="347" t="s">
        <v>64</v>
      </c>
      <c r="E16" s="353"/>
      <c r="F16" s="75"/>
      <c r="G16" s="222"/>
      <c r="H16" s="9"/>
      <c r="I16" s="80"/>
      <c r="J16" s="81"/>
      <c r="K16" s="81"/>
      <c r="L16" s="81"/>
      <c r="M16" s="81"/>
      <c r="N16" s="81"/>
      <c r="O16" s="81"/>
      <c r="P16" s="81"/>
      <c r="Q16" s="82"/>
      <c r="R16" s="83"/>
      <c r="S16" s="83"/>
      <c r="T16" s="83"/>
      <c r="U16" s="83"/>
    </row>
    <row r="17" spans="1:21" ht="56.1" customHeight="1" thickBot="1" x14ac:dyDescent="0.25">
      <c r="A17" s="42"/>
      <c r="B17" s="78" t="b">
        <v>0</v>
      </c>
      <c r="C17" s="102" t="s">
        <v>18</v>
      </c>
      <c r="D17" s="347" t="s">
        <v>110</v>
      </c>
      <c r="E17" s="353"/>
      <c r="F17" s="75"/>
      <c r="G17" s="222"/>
      <c r="H17" s="9"/>
      <c r="I17" s="80"/>
      <c r="J17" s="81"/>
      <c r="K17" s="81"/>
      <c r="L17" s="81"/>
      <c r="M17" s="81"/>
      <c r="N17" s="81"/>
      <c r="O17" s="81"/>
      <c r="P17" s="81"/>
      <c r="Q17" s="82"/>
      <c r="R17" s="83"/>
      <c r="S17" s="83"/>
      <c r="T17" s="83"/>
      <c r="U17" s="83"/>
    </row>
    <row r="18" spans="1:21" ht="36.950000000000003" customHeight="1" thickBot="1" x14ac:dyDescent="0.25">
      <c r="A18" s="42"/>
      <c r="B18" s="78" t="b">
        <v>0</v>
      </c>
      <c r="C18" s="93" t="s">
        <v>76</v>
      </c>
      <c r="D18" s="347" t="s">
        <v>66</v>
      </c>
      <c r="E18" s="348"/>
      <c r="F18" s="75"/>
      <c r="G18" s="222"/>
      <c r="H18" s="9"/>
      <c r="I18" s="80"/>
      <c r="J18" s="81"/>
      <c r="K18" s="81"/>
      <c r="L18" s="81"/>
      <c r="M18" s="81"/>
      <c r="N18" s="81"/>
      <c r="O18" s="81"/>
      <c r="P18" s="81"/>
      <c r="Q18" s="82"/>
      <c r="R18" s="83"/>
      <c r="S18" s="83"/>
      <c r="T18" s="83"/>
      <c r="U18" s="83"/>
    </row>
    <row r="19" spans="1:21" ht="36.950000000000003" customHeight="1" thickBot="1" x14ac:dyDescent="0.25">
      <c r="A19" s="42"/>
      <c r="B19" s="78" t="b">
        <v>0</v>
      </c>
      <c r="C19" s="98" t="s">
        <v>77</v>
      </c>
      <c r="D19" s="265" t="s">
        <v>19</v>
      </c>
      <c r="E19" s="101"/>
      <c r="F19" s="75"/>
      <c r="G19" s="222"/>
      <c r="H19" s="9"/>
      <c r="I19" s="80"/>
      <c r="J19" s="81"/>
      <c r="K19" s="81"/>
      <c r="L19" s="81"/>
      <c r="M19" s="81"/>
      <c r="N19" s="81"/>
      <c r="O19" s="81"/>
      <c r="P19" s="81"/>
      <c r="Q19" s="82"/>
      <c r="R19" s="83"/>
      <c r="S19" s="83"/>
      <c r="T19" s="83"/>
      <c r="U19" s="83"/>
    </row>
    <row r="20" spans="1:21" ht="36.950000000000003" customHeight="1" thickBot="1" x14ac:dyDescent="0.25">
      <c r="A20" s="42"/>
      <c r="B20" s="78" t="b">
        <v>0</v>
      </c>
      <c r="C20" s="98" t="s">
        <v>20</v>
      </c>
      <c r="D20" s="347" t="s">
        <v>48</v>
      </c>
      <c r="E20" s="348"/>
      <c r="F20" s="75"/>
      <c r="G20" s="222"/>
      <c r="H20" s="9"/>
      <c r="I20" s="80"/>
      <c r="J20" s="81"/>
      <c r="K20" s="81"/>
      <c r="L20" s="81"/>
      <c r="M20" s="81"/>
      <c r="N20" s="81"/>
      <c r="O20" s="81"/>
      <c r="P20" s="81"/>
      <c r="Q20" s="82"/>
      <c r="R20" s="83"/>
      <c r="S20" s="83"/>
      <c r="T20" s="83"/>
      <c r="U20" s="83"/>
    </row>
    <row r="21" spans="1:21" ht="36.950000000000003" customHeight="1" thickBot="1" x14ac:dyDescent="0.25">
      <c r="A21" s="64"/>
      <c r="B21" s="78" t="b">
        <v>0</v>
      </c>
      <c r="C21" s="98" t="s">
        <v>118</v>
      </c>
      <c r="D21" s="345" t="s">
        <v>120</v>
      </c>
      <c r="E21" s="346"/>
      <c r="F21" s="75"/>
      <c r="G21" s="223"/>
      <c r="H21" s="9"/>
      <c r="I21" s="80"/>
      <c r="J21" s="81"/>
      <c r="K21" s="81"/>
      <c r="L21" s="81"/>
      <c r="M21" s="81"/>
      <c r="N21" s="81"/>
      <c r="O21" s="81"/>
      <c r="P21" s="81"/>
      <c r="Q21" s="82"/>
      <c r="R21" s="83"/>
      <c r="S21" s="83"/>
      <c r="T21" s="83"/>
      <c r="U21" s="83"/>
    </row>
    <row r="22" spans="1:21" s="290" customFormat="1" ht="36.950000000000003" customHeight="1" thickBot="1" x14ac:dyDescent="0.25">
      <c r="A22" s="64"/>
      <c r="B22" s="78" t="b">
        <v>0</v>
      </c>
      <c r="C22" s="98" t="s">
        <v>119</v>
      </c>
      <c r="D22" s="345" t="s">
        <v>121</v>
      </c>
      <c r="E22" s="346"/>
      <c r="F22" s="75"/>
      <c r="G22" s="223"/>
      <c r="H22" s="9"/>
      <c r="I22" s="80"/>
      <c r="J22" s="81"/>
      <c r="K22" s="81"/>
      <c r="L22" s="81"/>
      <c r="M22" s="81"/>
      <c r="N22" s="81"/>
      <c r="O22" s="81"/>
      <c r="P22" s="81"/>
      <c r="Q22" s="82"/>
      <c r="R22" s="83"/>
      <c r="S22" s="83"/>
      <c r="T22" s="83"/>
      <c r="U22" s="83"/>
    </row>
    <row r="23" spans="1:21" ht="36.950000000000003" customHeight="1" thickBot="1" x14ac:dyDescent="0.25">
      <c r="A23" s="64"/>
      <c r="B23" s="78" t="b">
        <v>0</v>
      </c>
      <c r="C23" s="98" t="s">
        <v>78</v>
      </c>
      <c r="D23" s="265" t="s">
        <v>52</v>
      </c>
      <c r="E23" s="101"/>
      <c r="F23" s="75"/>
      <c r="G23" s="222"/>
      <c r="H23" s="9"/>
      <c r="I23" s="80"/>
      <c r="J23" s="81"/>
      <c r="K23" s="81"/>
      <c r="L23" s="81"/>
      <c r="M23" s="81"/>
      <c r="N23" s="81"/>
      <c r="O23" s="81"/>
      <c r="P23" s="81"/>
      <c r="Q23" s="82"/>
      <c r="R23" s="83"/>
      <c r="S23" s="83"/>
      <c r="T23" s="83"/>
      <c r="U23" s="83"/>
    </row>
    <row r="24" spans="1:21" ht="36.950000000000003" customHeight="1" thickBot="1" x14ac:dyDescent="0.25">
      <c r="A24" s="64"/>
      <c r="B24" s="78" t="b">
        <v>0</v>
      </c>
      <c r="C24" s="98" t="s">
        <v>79</v>
      </c>
      <c r="D24" s="347" t="s">
        <v>99</v>
      </c>
      <c r="E24" s="348"/>
      <c r="F24" s="75"/>
      <c r="G24" s="222"/>
      <c r="H24" s="9"/>
      <c r="I24" s="80"/>
      <c r="J24" s="81"/>
      <c r="K24" s="81"/>
      <c r="L24" s="81"/>
      <c r="M24" s="81"/>
      <c r="N24" s="81"/>
      <c r="O24" s="81"/>
      <c r="P24" s="81"/>
      <c r="Q24" s="82"/>
      <c r="R24" s="83"/>
      <c r="S24" s="83"/>
      <c r="T24" s="83"/>
      <c r="U24" s="83"/>
    </row>
    <row r="25" spans="1:21" ht="36.950000000000003" customHeight="1" thickBot="1" x14ac:dyDescent="0.25">
      <c r="A25" s="64"/>
      <c r="B25" s="78" t="b">
        <v>0</v>
      </c>
      <c r="C25" s="98" t="s">
        <v>80</v>
      </c>
      <c r="D25" s="345" t="s">
        <v>111</v>
      </c>
      <c r="E25" s="346"/>
      <c r="F25" s="75"/>
      <c r="G25" s="223"/>
      <c r="H25" s="9"/>
      <c r="I25" s="80"/>
      <c r="J25" s="81"/>
      <c r="K25" s="81"/>
      <c r="L25" s="81"/>
      <c r="M25" s="81"/>
      <c r="N25" s="81"/>
      <c r="O25" s="81"/>
      <c r="P25" s="81"/>
      <c r="Q25" s="82"/>
      <c r="R25" s="83"/>
      <c r="S25" s="83"/>
      <c r="T25" s="83"/>
      <c r="U25" s="83"/>
    </row>
    <row r="26" spans="1:21" s="290" customFormat="1" ht="36.950000000000003" customHeight="1" thickBot="1" x14ac:dyDescent="0.25">
      <c r="A26" s="64"/>
      <c r="B26" s="78" t="b">
        <v>0</v>
      </c>
      <c r="C26" s="98" t="s">
        <v>134</v>
      </c>
      <c r="D26" s="347" t="s">
        <v>135</v>
      </c>
      <c r="E26" s="348"/>
      <c r="F26" s="75"/>
      <c r="G26" s="222"/>
      <c r="H26" s="9"/>
      <c r="I26" s="80"/>
      <c r="J26" s="81"/>
      <c r="K26" s="81"/>
      <c r="L26" s="81"/>
      <c r="M26" s="81"/>
      <c r="N26" s="81"/>
      <c r="O26" s="81"/>
      <c r="P26" s="81"/>
      <c r="Q26" s="82"/>
      <c r="R26" s="83"/>
      <c r="S26" s="83"/>
      <c r="T26" s="83"/>
      <c r="U26" s="83"/>
    </row>
    <row r="27" spans="1:21" ht="36.950000000000003" customHeight="1" thickBot="1" x14ac:dyDescent="0.25">
      <c r="A27" s="64"/>
      <c r="B27" s="78" t="b">
        <v>0</v>
      </c>
      <c r="C27" s="98" t="s">
        <v>100</v>
      </c>
      <c r="D27" s="347" t="s">
        <v>105</v>
      </c>
      <c r="E27" s="348"/>
      <c r="F27" s="75"/>
      <c r="G27" s="222"/>
      <c r="H27" s="9"/>
      <c r="I27" s="80"/>
      <c r="J27" s="81"/>
      <c r="K27" s="81"/>
      <c r="L27" s="81"/>
      <c r="M27" s="81"/>
      <c r="N27" s="81"/>
      <c r="O27" s="81"/>
      <c r="P27" s="81"/>
      <c r="Q27" s="82"/>
      <c r="R27" s="83"/>
      <c r="S27" s="83"/>
      <c r="T27" s="83"/>
      <c r="U27" s="83"/>
    </row>
    <row r="28" spans="1:21" ht="50.1" customHeight="1" thickBot="1" x14ac:dyDescent="0.25">
      <c r="A28" s="64"/>
      <c r="B28" s="78" t="b">
        <v>0</v>
      </c>
      <c r="C28" s="102" t="s">
        <v>83</v>
      </c>
      <c r="D28" s="347" t="s">
        <v>108</v>
      </c>
      <c r="E28" s="348"/>
      <c r="F28" s="75"/>
      <c r="G28" s="222"/>
      <c r="H28" s="9"/>
      <c r="I28" s="80"/>
      <c r="J28" s="81"/>
      <c r="K28" s="81"/>
      <c r="L28" s="81"/>
      <c r="M28" s="81"/>
      <c r="N28" s="81"/>
      <c r="O28" s="81"/>
      <c r="P28" s="81"/>
      <c r="Q28" s="82"/>
      <c r="R28" s="83"/>
      <c r="S28" s="83"/>
      <c r="T28" s="83"/>
      <c r="U28" s="83"/>
    </row>
    <row r="29" spans="1:21" ht="22.5" customHeight="1" thickBot="1" x14ac:dyDescent="0.25">
      <c r="A29" s="64"/>
      <c r="B29" s="64"/>
      <c r="C29" s="103"/>
      <c r="D29" s="44"/>
      <c r="E29" s="104"/>
      <c r="F29" s="75"/>
      <c r="G29" s="221"/>
      <c r="H29" s="9"/>
      <c r="I29" s="80"/>
      <c r="J29" s="81"/>
      <c r="K29" s="81"/>
      <c r="L29" s="81"/>
      <c r="M29" s="81"/>
      <c r="N29" s="81"/>
      <c r="O29" s="81"/>
      <c r="P29" s="81"/>
      <c r="Q29" s="82"/>
      <c r="R29" s="83"/>
      <c r="S29" s="83"/>
      <c r="T29" s="83"/>
      <c r="U29" s="83"/>
    </row>
    <row r="30" spans="1:21" ht="22.5" customHeight="1" thickBot="1" x14ac:dyDescent="0.35">
      <c r="A30" s="105"/>
      <c r="B30" s="105"/>
      <c r="C30" s="106"/>
      <c r="D30" s="351" t="s">
        <v>14</v>
      </c>
      <c r="E30" s="352"/>
      <c r="F30" s="75"/>
      <c r="G30" s="221"/>
      <c r="H30" s="9"/>
      <c r="I30" s="80"/>
      <c r="J30" s="81"/>
      <c r="K30" s="81"/>
      <c r="L30" s="81"/>
      <c r="M30" s="81"/>
      <c r="N30" s="81"/>
      <c r="O30" s="81"/>
      <c r="P30" s="81"/>
      <c r="Q30" s="82"/>
      <c r="R30" s="83"/>
      <c r="S30" s="83"/>
      <c r="T30" s="83"/>
      <c r="U30" s="83"/>
    </row>
    <row r="31" spans="1:21" ht="22.5" customHeight="1" thickBot="1" x14ac:dyDescent="0.25">
      <c r="A31" s="247"/>
      <c r="B31" s="247"/>
      <c r="C31" s="248"/>
      <c r="D31" s="249"/>
      <c r="E31" s="250" t="s">
        <v>21</v>
      </c>
      <c r="F31" s="75"/>
      <c r="G31" s="221"/>
      <c r="H31" s="9"/>
      <c r="I31" s="80"/>
      <c r="J31" s="81"/>
      <c r="K31" s="81"/>
      <c r="L31" s="81"/>
      <c r="M31" s="81"/>
      <c r="N31" s="81"/>
      <c r="O31" s="81"/>
      <c r="P31" s="81"/>
      <c r="Q31" s="82"/>
      <c r="R31" s="83"/>
      <c r="S31" s="83"/>
      <c r="T31" s="83"/>
      <c r="U31" s="83"/>
    </row>
    <row r="32" spans="1:21" ht="33" customHeight="1" thickBot="1" x14ac:dyDescent="0.25">
      <c r="A32" s="251"/>
      <c r="B32" s="251"/>
      <c r="C32" s="252"/>
      <c r="D32" s="253"/>
      <c r="E32" s="349" t="s">
        <v>115</v>
      </c>
      <c r="F32" s="350"/>
      <c r="G32" s="81"/>
      <c r="H32" s="225"/>
      <c r="I32" s="81"/>
      <c r="J32" s="81"/>
      <c r="K32" s="81"/>
      <c r="L32" s="81"/>
      <c r="M32" s="81"/>
      <c r="N32" s="81"/>
      <c r="O32" s="81"/>
      <c r="P32" s="81"/>
      <c r="Q32" s="82"/>
      <c r="R32" s="83"/>
      <c r="S32" s="83"/>
      <c r="T32" s="83"/>
      <c r="U32" s="83"/>
    </row>
    <row r="34" spans="4:5" ht="15" customHeight="1" x14ac:dyDescent="0.2">
      <c r="D34" s="289"/>
      <c r="E34" s="289"/>
    </row>
    <row r="35" spans="4:5" ht="15" customHeight="1" x14ac:dyDescent="0.2">
      <c r="D35" s="289"/>
      <c r="E35" s="289"/>
    </row>
    <row r="36" spans="4:5" ht="15" customHeight="1" x14ac:dyDescent="0.2">
      <c r="D36" s="76"/>
      <c r="E36" s="76"/>
    </row>
  </sheetData>
  <mergeCells count="19">
    <mergeCell ref="B6:E6"/>
    <mergeCell ref="D18:E18"/>
    <mergeCell ref="D27:E27"/>
    <mergeCell ref="D28:E28"/>
    <mergeCell ref="D30:E30"/>
    <mergeCell ref="D16:E16"/>
    <mergeCell ref="D17:E17"/>
    <mergeCell ref="B7:D7"/>
    <mergeCell ref="B8:C8"/>
    <mergeCell ref="B9:C9"/>
    <mergeCell ref="B10:C10"/>
    <mergeCell ref="D24:E24"/>
    <mergeCell ref="D20:E20"/>
    <mergeCell ref="D15:E15"/>
    <mergeCell ref="D25:E25"/>
    <mergeCell ref="D21:E21"/>
    <mergeCell ref="D26:E26"/>
    <mergeCell ref="D22:E22"/>
    <mergeCell ref="E32:F32"/>
  </mergeCells>
  <phoneticPr fontId="46" type="noConversion"/>
  <hyperlinks>
    <hyperlink ref="B9" r:id="rId1" display="申請指引（內地計劃）附件三、四"/>
    <hyperlink ref="D30" location="3. 項目支出預算表!A1" display="下一步 &gt;"/>
    <hyperlink ref="B9:C9" r:id="rId2" display="Guide to Application – Mainland Programme"/>
    <hyperlink ref="D30:E30" location="'3. Define Budgets'!A1" display="Next &gt;"/>
    <hyperlink ref="B10:C10" r:id="rId3" display="Guide to Application – FTA and IPPA Programme"/>
    <hyperlink ref="B8:C8" r:id="rId4" display="Scope of Funding (Summary)"/>
  </hyperlinks>
  <pageMargins left="0.7" right="0.7" top="0.75" bottom="0.75" header="0" footer="0"/>
  <pageSetup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2050" r:id="rId8" name="Check Box 2">
              <controlPr defaultSize="0" autoFill="0" autoLine="0" autoPict="0">
                <anchor moveWithCells="1">
                  <from>
                    <xdr:col>0</xdr:col>
                    <xdr:colOff>228600</xdr:colOff>
                    <xdr:row>12</xdr:row>
                    <xdr:rowOff>66675</xdr:rowOff>
                  </from>
                  <to>
                    <xdr:col>2</xdr:col>
                    <xdr:colOff>1190625</xdr:colOff>
                    <xdr:row>12</xdr:row>
                    <xdr:rowOff>447675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228600</xdr:colOff>
                    <xdr:row>13</xdr:row>
                    <xdr:rowOff>66675</xdr:rowOff>
                  </from>
                  <to>
                    <xdr:col>2</xdr:col>
                    <xdr:colOff>1190625</xdr:colOff>
                    <xdr:row>13</xdr:row>
                    <xdr:rowOff>447675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228600</xdr:colOff>
                    <xdr:row>14</xdr:row>
                    <xdr:rowOff>66675</xdr:rowOff>
                  </from>
                  <to>
                    <xdr:col>2</xdr:col>
                    <xdr:colOff>1190625</xdr:colOff>
                    <xdr:row>14</xdr:row>
                    <xdr:rowOff>447675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0</xdr:col>
                    <xdr:colOff>228600</xdr:colOff>
                    <xdr:row>15</xdr:row>
                    <xdr:rowOff>104775</xdr:rowOff>
                  </from>
                  <to>
                    <xdr:col>2</xdr:col>
                    <xdr:colOff>1190625</xdr:colOff>
                    <xdr:row>15</xdr:row>
                    <xdr:rowOff>485775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0</xdr:col>
                    <xdr:colOff>228600</xdr:colOff>
                    <xdr:row>16</xdr:row>
                    <xdr:rowOff>180975</xdr:rowOff>
                  </from>
                  <to>
                    <xdr:col>2</xdr:col>
                    <xdr:colOff>1190625</xdr:colOff>
                    <xdr:row>16</xdr:row>
                    <xdr:rowOff>561975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0</xdr:col>
                    <xdr:colOff>228600</xdr:colOff>
                    <xdr:row>17</xdr:row>
                    <xdr:rowOff>47625</xdr:rowOff>
                  </from>
                  <to>
                    <xdr:col>2</xdr:col>
                    <xdr:colOff>1190625</xdr:colOff>
                    <xdr:row>17</xdr:row>
                    <xdr:rowOff>428625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228600</xdr:colOff>
                    <xdr:row>18</xdr:row>
                    <xdr:rowOff>47625</xdr:rowOff>
                  </from>
                  <to>
                    <xdr:col>2</xdr:col>
                    <xdr:colOff>1190625</xdr:colOff>
                    <xdr:row>18</xdr:row>
                    <xdr:rowOff>428625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228600</xdr:colOff>
                    <xdr:row>19</xdr:row>
                    <xdr:rowOff>47625</xdr:rowOff>
                  </from>
                  <to>
                    <xdr:col>2</xdr:col>
                    <xdr:colOff>1190625</xdr:colOff>
                    <xdr:row>19</xdr:row>
                    <xdr:rowOff>428625</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0</xdr:col>
                    <xdr:colOff>228600</xdr:colOff>
                    <xdr:row>22</xdr:row>
                    <xdr:rowOff>38100</xdr:rowOff>
                  </from>
                  <to>
                    <xdr:col>2</xdr:col>
                    <xdr:colOff>1190625</xdr:colOff>
                    <xdr:row>22</xdr:row>
                    <xdr:rowOff>419100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0</xdr:col>
                    <xdr:colOff>228600</xdr:colOff>
                    <xdr:row>23</xdr:row>
                    <xdr:rowOff>47625</xdr:rowOff>
                  </from>
                  <to>
                    <xdr:col>2</xdr:col>
                    <xdr:colOff>1190625</xdr:colOff>
                    <xdr:row>23</xdr:row>
                    <xdr:rowOff>428625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0</xdr:col>
                    <xdr:colOff>228600</xdr:colOff>
                    <xdr:row>24</xdr:row>
                    <xdr:rowOff>47625</xdr:rowOff>
                  </from>
                  <to>
                    <xdr:col>2</xdr:col>
                    <xdr:colOff>1190625</xdr:colOff>
                    <xdr:row>24</xdr:row>
                    <xdr:rowOff>428625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0</xdr:col>
                    <xdr:colOff>228600</xdr:colOff>
                    <xdr:row>27</xdr:row>
                    <xdr:rowOff>66675</xdr:rowOff>
                  </from>
                  <to>
                    <xdr:col>2</xdr:col>
                    <xdr:colOff>1190625</xdr:colOff>
                    <xdr:row>27</xdr:row>
                    <xdr:rowOff>447675</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0</xdr:col>
                    <xdr:colOff>228600</xdr:colOff>
                    <xdr:row>21</xdr:row>
                    <xdr:rowOff>47625</xdr:rowOff>
                  </from>
                  <to>
                    <xdr:col>2</xdr:col>
                    <xdr:colOff>1200150</xdr:colOff>
                    <xdr:row>21</xdr:row>
                    <xdr:rowOff>438150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0</xdr:col>
                    <xdr:colOff>228600</xdr:colOff>
                    <xdr:row>20</xdr:row>
                    <xdr:rowOff>47625</xdr:rowOff>
                  </from>
                  <to>
                    <xdr:col>2</xdr:col>
                    <xdr:colOff>1190625</xdr:colOff>
                    <xdr:row>20</xdr:row>
                    <xdr:rowOff>428625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0</xdr:col>
                    <xdr:colOff>228600</xdr:colOff>
                    <xdr:row>26</xdr:row>
                    <xdr:rowOff>47625</xdr:rowOff>
                  </from>
                  <to>
                    <xdr:col>2</xdr:col>
                    <xdr:colOff>1190625</xdr:colOff>
                    <xdr:row>26</xdr:row>
                    <xdr:rowOff>428625</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0</xdr:col>
                    <xdr:colOff>228600</xdr:colOff>
                    <xdr:row>25</xdr:row>
                    <xdr:rowOff>47625</xdr:rowOff>
                  </from>
                  <to>
                    <xdr:col>2</xdr:col>
                    <xdr:colOff>1200150</xdr:colOff>
                    <xdr:row>25</xdr:row>
                    <xdr:rowOff>438150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tabSelected="1" topLeftCell="A28" zoomScale="85" zoomScaleNormal="85" workbookViewId="0">
      <selection activeCell="J38" sqref="J38:J39"/>
    </sheetView>
  </sheetViews>
  <sheetFormatPr defaultColWidth="12.625" defaultRowHeight="15" customHeight="1" x14ac:dyDescent="0.2"/>
  <cols>
    <col min="1" max="1" width="3.125" style="10" customWidth="1"/>
    <col min="2" max="2" width="3" style="10" customWidth="1"/>
    <col min="3" max="3" width="48.625" style="10" customWidth="1"/>
    <col min="4" max="4" width="18.625" style="10" customWidth="1"/>
    <col min="5" max="5" width="14.375" style="10" customWidth="1"/>
    <col min="6" max="6" width="14.5" style="10" customWidth="1"/>
    <col min="7" max="7" width="13.5" style="10" customWidth="1"/>
    <col min="8" max="8" width="19.625" style="10" customWidth="1"/>
    <col min="9" max="9" width="14.125" style="10" customWidth="1"/>
    <col min="10" max="10" width="28" style="10" customWidth="1"/>
    <col min="11" max="11" width="22.375" style="10" customWidth="1"/>
    <col min="12" max="12" width="3.125" style="76" customWidth="1"/>
    <col min="13" max="13" width="14.375" style="213" hidden="1" customWidth="1"/>
    <col min="14" max="14" width="5.875" style="76" customWidth="1"/>
    <col min="15" max="17" width="7.625" style="76" customWidth="1"/>
    <col min="18" max="19" width="7.625" style="10" customWidth="1"/>
    <col min="20" max="20" width="7.625" style="76" customWidth="1"/>
    <col min="21" max="24" width="7.625" style="231" customWidth="1"/>
    <col min="25" max="16384" width="12.625" style="10"/>
  </cols>
  <sheetData>
    <row r="1" spans="1:24" ht="23.1" customHeight="1" thickTop="1" thickBot="1" x14ac:dyDescent="0.4">
      <c r="A1" s="107"/>
      <c r="B1" s="108"/>
      <c r="C1" s="109"/>
      <c r="D1" s="109"/>
      <c r="E1" s="109"/>
      <c r="F1" s="110"/>
      <c r="G1" s="111"/>
      <c r="H1" s="112"/>
      <c r="I1" s="109"/>
      <c r="J1" s="109"/>
      <c r="K1" s="109"/>
      <c r="L1" s="113"/>
      <c r="M1" s="278"/>
      <c r="N1" s="282"/>
      <c r="O1" s="114"/>
      <c r="P1" s="114"/>
      <c r="Q1" s="234"/>
      <c r="R1" s="235"/>
      <c r="S1" s="235"/>
      <c r="T1" s="226"/>
      <c r="U1" s="227"/>
      <c r="V1" s="227"/>
      <c r="W1" s="227"/>
      <c r="X1" s="227"/>
    </row>
    <row r="2" spans="1:24" ht="33" customHeight="1" thickTop="1" thickBot="1" x14ac:dyDescent="0.4">
      <c r="A2" s="107"/>
      <c r="B2" s="108"/>
      <c r="C2" s="109"/>
      <c r="D2" s="109"/>
      <c r="E2" s="109"/>
      <c r="F2" s="110"/>
      <c r="G2" s="111"/>
      <c r="H2" s="112"/>
      <c r="I2" s="109"/>
      <c r="J2" s="109"/>
      <c r="K2" s="109"/>
      <c r="L2" s="113"/>
      <c r="M2" s="278"/>
      <c r="N2" s="282"/>
      <c r="O2" s="254"/>
      <c r="P2" s="259"/>
      <c r="Q2" s="259"/>
      <c r="R2" s="259"/>
      <c r="S2" s="259"/>
      <c r="T2" s="232"/>
      <c r="U2" s="227"/>
      <c r="V2" s="227"/>
      <c r="W2" s="227"/>
      <c r="X2" s="227"/>
    </row>
    <row r="3" spans="1:24" ht="15" customHeight="1" thickTop="1" thickBot="1" x14ac:dyDescent="0.4">
      <c r="A3" s="107"/>
      <c r="B3" s="108"/>
      <c r="C3" s="109"/>
      <c r="D3" s="109"/>
      <c r="E3" s="109"/>
      <c r="F3" s="110"/>
      <c r="G3" s="111"/>
      <c r="H3" s="112"/>
      <c r="I3" s="109"/>
      <c r="J3" s="109"/>
      <c r="K3" s="109"/>
      <c r="L3" s="113"/>
      <c r="M3" s="278"/>
      <c r="N3" s="282"/>
      <c r="O3" s="259"/>
      <c r="P3" s="259"/>
      <c r="Q3" s="259"/>
      <c r="R3" s="259"/>
      <c r="S3" s="259"/>
      <c r="T3" s="232"/>
      <c r="U3" s="227"/>
      <c r="V3" s="227"/>
      <c r="W3" s="227"/>
      <c r="X3" s="227"/>
    </row>
    <row r="4" spans="1:24" ht="33" customHeight="1" thickTop="1" thickBot="1" x14ac:dyDescent="0.25">
      <c r="A4" s="116"/>
      <c r="B4" s="117" t="s">
        <v>21</v>
      </c>
      <c r="C4" s="118"/>
      <c r="D4" s="118"/>
      <c r="E4" s="118"/>
      <c r="F4" s="119"/>
      <c r="G4" s="120"/>
      <c r="H4" s="121"/>
      <c r="I4" s="118"/>
      <c r="J4" s="118"/>
      <c r="K4" s="118"/>
      <c r="L4" s="116"/>
      <c r="M4" s="279"/>
      <c r="N4" s="283"/>
      <c r="O4" s="9"/>
      <c r="P4" s="9"/>
      <c r="Q4" s="9"/>
      <c r="R4" s="9"/>
      <c r="S4" s="9"/>
      <c r="T4" s="177"/>
      <c r="U4" s="228"/>
      <c r="V4" s="228"/>
      <c r="W4" s="228"/>
      <c r="X4" s="228"/>
    </row>
    <row r="5" spans="1:24" ht="18" thickTop="1" thickBot="1" x14ac:dyDescent="0.25">
      <c r="A5" s="113"/>
      <c r="B5" s="122"/>
      <c r="C5" s="109"/>
      <c r="D5" s="109"/>
      <c r="E5" s="109"/>
      <c r="F5" s="110"/>
      <c r="G5" s="111"/>
      <c r="H5" s="123"/>
      <c r="I5" s="109"/>
      <c r="J5" s="109"/>
      <c r="K5" s="109"/>
      <c r="L5" s="113"/>
      <c r="M5" s="278"/>
      <c r="N5" s="283"/>
      <c r="O5" s="259"/>
      <c r="P5" s="259"/>
      <c r="Q5" s="259"/>
      <c r="R5" s="259"/>
      <c r="S5" s="259"/>
      <c r="T5" s="232"/>
      <c r="U5" s="227"/>
      <c r="V5" s="227"/>
      <c r="W5" s="227"/>
      <c r="X5" s="227"/>
    </row>
    <row r="6" spans="1:24" ht="30.75" customHeight="1" thickTop="1" thickBot="1" x14ac:dyDescent="0.4">
      <c r="A6" s="107"/>
      <c r="B6" s="365" t="s">
        <v>85</v>
      </c>
      <c r="C6" s="366"/>
      <c r="D6" s="366"/>
      <c r="E6" s="366"/>
      <c r="F6" s="366"/>
      <c r="G6" s="366"/>
      <c r="H6" s="366"/>
      <c r="I6" s="366"/>
      <c r="J6" s="366"/>
      <c r="K6" s="367"/>
      <c r="L6" s="116"/>
      <c r="M6" s="279"/>
      <c r="N6" s="282"/>
      <c r="O6" s="9"/>
      <c r="P6" s="9"/>
      <c r="Q6" s="9"/>
      <c r="R6" s="9"/>
      <c r="S6" s="9"/>
      <c r="T6" s="177"/>
      <c r="U6" s="228"/>
      <c r="V6" s="228"/>
      <c r="W6" s="228"/>
      <c r="X6" s="228"/>
    </row>
    <row r="7" spans="1:24" s="18" customFormat="1" ht="45.95" customHeight="1" thickTop="1" thickBot="1" x14ac:dyDescent="0.25">
      <c r="A7" s="266"/>
      <c r="B7" s="365" t="s">
        <v>86</v>
      </c>
      <c r="C7" s="366"/>
      <c r="D7" s="366"/>
      <c r="E7" s="366"/>
      <c r="F7" s="366"/>
      <c r="G7" s="366"/>
      <c r="H7" s="366"/>
      <c r="I7" s="366"/>
      <c r="J7" s="366"/>
      <c r="K7" s="367"/>
      <c r="L7" s="116"/>
      <c r="M7" s="279"/>
      <c r="N7" s="284"/>
      <c r="O7" s="9"/>
      <c r="P7" s="9"/>
      <c r="Q7" s="9"/>
      <c r="R7" s="9"/>
      <c r="S7" s="9"/>
      <c r="T7" s="177"/>
      <c r="U7" s="228"/>
      <c r="V7" s="228"/>
      <c r="W7" s="228"/>
      <c r="X7" s="228"/>
    </row>
    <row r="8" spans="1:24" ht="23.1" customHeight="1" thickTop="1" thickBot="1" x14ac:dyDescent="0.4">
      <c r="A8" s="107"/>
      <c r="B8" s="274" t="s">
        <v>87</v>
      </c>
      <c r="C8" s="127"/>
      <c r="D8" s="127"/>
      <c r="E8" s="127"/>
      <c r="F8" s="127"/>
      <c r="G8" s="125"/>
      <c r="H8" s="126"/>
      <c r="I8" s="126"/>
      <c r="J8" s="126"/>
      <c r="K8" s="126"/>
      <c r="L8" s="116"/>
      <c r="M8" s="279"/>
      <c r="N8" s="282"/>
      <c r="O8" s="9"/>
      <c r="P8" s="9"/>
      <c r="Q8" s="9"/>
      <c r="R8" s="9"/>
      <c r="S8" s="9"/>
      <c r="T8" s="177"/>
      <c r="U8" s="228"/>
      <c r="V8" s="228"/>
      <c r="W8" s="228"/>
      <c r="X8" s="228"/>
    </row>
    <row r="9" spans="1:24" ht="23.1" customHeight="1" thickTop="1" thickBot="1" x14ac:dyDescent="0.4">
      <c r="A9" s="107"/>
      <c r="B9" s="356" t="s">
        <v>36</v>
      </c>
      <c r="C9" s="357"/>
      <c r="D9" s="128"/>
      <c r="E9" s="124"/>
      <c r="F9" s="124"/>
      <c r="G9" s="125"/>
      <c r="H9" s="126"/>
      <c r="I9" s="126"/>
      <c r="J9" s="126"/>
      <c r="K9" s="126"/>
      <c r="L9" s="116"/>
      <c r="M9" s="279"/>
      <c r="N9" s="282"/>
      <c r="O9" s="9"/>
      <c r="P9" s="9"/>
      <c r="Q9" s="9"/>
      <c r="R9" s="9"/>
      <c r="S9" s="9"/>
      <c r="T9" s="177"/>
      <c r="U9" s="228"/>
      <c r="V9" s="228"/>
      <c r="W9" s="228"/>
      <c r="X9" s="228"/>
    </row>
    <row r="10" spans="1:24" ht="18.95" customHeight="1" thickTop="1" thickBot="1" x14ac:dyDescent="0.4">
      <c r="A10" s="107"/>
      <c r="B10" s="368"/>
      <c r="C10" s="369"/>
      <c r="D10" s="129"/>
      <c r="E10" s="124"/>
      <c r="F10" s="124"/>
      <c r="G10" s="125"/>
      <c r="H10" s="126"/>
      <c r="I10" s="126"/>
      <c r="J10" s="126"/>
      <c r="K10" s="126"/>
      <c r="L10" s="116"/>
      <c r="M10" s="279"/>
      <c r="N10" s="282"/>
      <c r="O10" s="9"/>
      <c r="P10" s="9"/>
      <c r="Q10" s="9"/>
      <c r="R10" s="9"/>
      <c r="S10" s="9"/>
      <c r="T10" s="177"/>
      <c r="U10" s="228"/>
      <c r="V10" s="228"/>
      <c r="W10" s="228"/>
      <c r="X10" s="228"/>
    </row>
    <row r="11" spans="1:24" ht="21" customHeight="1" thickTop="1" thickBot="1" x14ac:dyDescent="0.25">
      <c r="A11" s="130"/>
      <c r="B11" s="131"/>
      <c r="C11" s="132"/>
      <c r="D11" s="132"/>
      <c r="E11" s="133"/>
      <c r="F11" s="134"/>
      <c r="G11" s="135"/>
      <c r="H11" s="131"/>
      <c r="I11" s="136"/>
      <c r="J11" s="137"/>
      <c r="K11" s="138"/>
      <c r="L11" s="139"/>
      <c r="M11" s="280"/>
      <c r="N11" s="392"/>
      <c r="O11" s="9"/>
      <c r="P11" s="9"/>
      <c r="Q11" s="9"/>
      <c r="R11" s="9"/>
      <c r="S11" s="9"/>
      <c r="T11" s="177"/>
      <c r="U11" s="228"/>
      <c r="V11" s="228"/>
      <c r="W11" s="228"/>
      <c r="X11" s="228"/>
    </row>
    <row r="12" spans="1:24" ht="36" customHeight="1" thickTop="1" thickBot="1" x14ac:dyDescent="0.25">
      <c r="A12" s="141" t="s">
        <v>3</v>
      </c>
      <c r="B12" s="393" t="s">
        <v>22</v>
      </c>
      <c r="C12" s="394"/>
      <c r="D12" s="142" t="s">
        <v>23</v>
      </c>
      <c r="E12" s="143" t="s">
        <v>24</v>
      </c>
      <c r="F12" s="143" t="s">
        <v>25</v>
      </c>
      <c r="G12" s="275" t="s">
        <v>88</v>
      </c>
      <c r="H12" s="142" t="s">
        <v>28</v>
      </c>
      <c r="I12" s="144" t="s">
        <v>27</v>
      </c>
      <c r="J12" s="144" t="s">
        <v>26</v>
      </c>
      <c r="K12" s="276" t="s">
        <v>89</v>
      </c>
      <c r="L12" s="145"/>
      <c r="M12" s="281"/>
      <c r="N12" s="390"/>
      <c r="O12" s="260"/>
      <c r="P12" s="260"/>
      <c r="Q12" s="260"/>
      <c r="R12" s="260"/>
      <c r="S12" s="260"/>
      <c r="T12" s="233"/>
      <c r="U12" s="229"/>
      <c r="V12" s="229"/>
      <c r="W12" s="229"/>
      <c r="X12" s="229"/>
    </row>
    <row r="13" spans="1:24" ht="26.25" customHeight="1" thickTop="1" thickBot="1" x14ac:dyDescent="0.25">
      <c r="A13" s="148"/>
      <c r="B13" s="149" t="str">
        <f>'2. Select Expenditure Items'!C13</f>
        <v>Establishment of new business entity</v>
      </c>
      <c r="C13" s="150"/>
      <c r="D13" s="151"/>
      <c r="E13" s="152"/>
      <c r="F13" s="153"/>
      <c r="G13" s="153"/>
      <c r="H13" s="154"/>
      <c r="I13" s="154"/>
      <c r="J13" s="155"/>
      <c r="K13" s="154"/>
      <c r="L13" s="145"/>
      <c r="M13" s="281"/>
      <c r="N13" s="391"/>
      <c r="O13" s="260"/>
      <c r="P13" s="260"/>
      <c r="Q13" s="260"/>
      <c r="R13" s="260"/>
      <c r="S13" s="260"/>
      <c r="T13" s="233"/>
      <c r="U13" s="229"/>
      <c r="V13" s="229"/>
      <c r="W13" s="229"/>
      <c r="X13" s="229"/>
    </row>
    <row r="14" spans="1:24" ht="26.1" customHeight="1" thickTop="1" thickBot="1" x14ac:dyDescent="0.25">
      <c r="A14" s="148"/>
      <c r="B14" s="156">
        <f>IF('2. Select Expenditure Items'!B13=TRUE,1,0)</f>
        <v>0</v>
      </c>
      <c r="C14" s="157" t="s">
        <v>132</v>
      </c>
      <c r="D14" s="297"/>
      <c r="E14" s="298"/>
      <c r="F14" s="358">
        <f>SUM(E14:E16)</f>
        <v>0</v>
      </c>
      <c r="G14" s="358">
        <f>PRODUCT($F$65*0.2)</f>
        <v>0</v>
      </c>
      <c r="H14" s="360" t="s">
        <v>31</v>
      </c>
      <c r="I14" s="358" t="str">
        <f>IF('2. Select Expenditure Items'!B13=FALSE,"/",IF($M$64&gt;0,"", IF(AND(F14&lt;=G14),"OK","Exceeds budget cap by HK$"&amp;F14-G14)))</f>
        <v>/</v>
      </c>
      <c r="J14" s="360" t="s">
        <v>104</v>
      </c>
      <c r="K14" s="360"/>
      <c r="L14" s="145"/>
      <c r="M14" s="385" t="str">
        <f>IF(AND('2. Select Expenditure Items'!B13=TRUE,ISBLANK(E14),ISBLANK(E15),ISBLANK(E16)),1,"")</f>
        <v/>
      </c>
      <c r="N14" s="158"/>
      <c r="O14" s="260"/>
      <c r="P14" s="260"/>
      <c r="Q14" s="260"/>
      <c r="R14" s="260"/>
      <c r="S14" s="260"/>
      <c r="T14" s="233"/>
      <c r="U14" s="229"/>
      <c r="V14" s="229"/>
      <c r="W14" s="229"/>
      <c r="X14" s="229"/>
    </row>
    <row r="15" spans="1:24" ht="26.1" customHeight="1" thickBot="1" x14ac:dyDescent="0.25">
      <c r="A15" s="148"/>
      <c r="B15" s="299">
        <f>B14</f>
        <v>0</v>
      </c>
      <c r="C15" s="159" t="s">
        <v>122</v>
      </c>
      <c r="D15" s="297"/>
      <c r="E15" s="300"/>
      <c r="F15" s="370"/>
      <c r="G15" s="370"/>
      <c r="H15" s="370"/>
      <c r="I15" s="370"/>
      <c r="J15" s="370"/>
      <c r="K15" s="370"/>
      <c r="L15" s="145"/>
      <c r="M15" s="388"/>
      <c r="N15" s="158"/>
      <c r="O15" s="260"/>
      <c r="P15" s="260"/>
      <c r="Q15" s="260"/>
      <c r="R15" s="260"/>
      <c r="S15" s="260"/>
      <c r="T15" s="233"/>
      <c r="U15" s="229"/>
      <c r="V15" s="229"/>
      <c r="W15" s="229"/>
      <c r="X15" s="229"/>
    </row>
    <row r="16" spans="1:24" ht="29.25" thickBot="1" x14ac:dyDescent="0.25">
      <c r="A16" s="148"/>
      <c r="B16" s="156">
        <f>B14</f>
        <v>0</v>
      </c>
      <c r="C16" s="157" t="s">
        <v>123</v>
      </c>
      <c r="D16" s="301"/>
      <c r="E16" s="302"/>
      <c r="F16" s="364"/>
      <c r="G16" s="364"/>
      <c r="H16" s="364"/>
      <c r="I16" s="364"/>
      <c r="J16" s="364"/>
      <c r="K16" s="364"/>
      <c r="L16" s="145"/>
      <c r="M16" s="395"/>
      <c r="N16" s="158"/>
      <c r="O16" s="260"/>
      <c r="P16" s="260"/>
      <c r="Q16" s="260"/>
      <c r="R16" s="260"/>
      <c r="S16" s="260"/>
      <c r="T16" s="233"/>
      <c r="U16" s="229"/>
      <c r="V16" s="229"/>
      <c r="W16" s="229"/>
      <c r="X16" s="229"/>
    </row>
    <row r="17" spans="1:24" ht="26.25" customHeight="1" thickTop="1" thickBot="1" x14ac:dyDescent="0.25">
      <c r="A17" s="161"/>
      <c r="B17" s="291" t="str">
        <f>'2. Select Expenditure Items'!C14</f>
        <v>Recruit additional manpower</v>
      </c>
      <c r="C17" s="292"/>
      <c r="D17" s="293"/>
      <c r="E17" s="294"/>
      <c r="F17" s="295"/>
      <c r="G17" s="295"/>
      <c r="H17" s="296"/>
      <c r="I17" s="296"/>
      <c r="J17" s="162"/>
      <c r="K17" s="155"/>
      <c r="L17" s="145"/>
      <c r="M17" s="146"/>
      <c r="N17" s="158"/>
      <c r="O17" s="260"/>
      <c r="P17" s="260"/>
      <c r="Q17" s="260"/>
      <c r="R17" s="260"/>
      <c r="S17" s="260"/>
      <c r="T17" s="233"/>
      <c r="U17" s="229"/>
      <c r="V17" s="229"/>
      <c r="W17" s="229"/>
      <c r="X17" s="229"/>
    </row>
    <row r="18" spans="1:24" ht="15.75" thickTop="1" thickBot="1" x14ac:dyDescent="0.25">
      <c r="A18" s="148"/>
      <c r="B18" s="163">
        <f>IF('2. Select Expenditure Items'!B14=TRUE,1,0)</f>
        <v>0</v>
      </c>
      <c r="C18" s="164" t="s">
        <v>124</v>
      </c>
      <c r="D18" s="297"/>
      <c r="E18" s="300"/>
      <c r="F18" s="358">
        <f>SUM(E18:E20)</f>
        <v>0</v>
      </c>
      <c r="G18" s="358">
        <f>PRODUCT($F$65*0.5)</f>
        <v>0</v>
      </c>
      <c r="H18" s="360" t="s">
        <v>32</v>
      </c>
      <c r="I18" s="383" t="str">
        <f>IF('2. Select Expenditure Items'!B14=FALSE,"/",IF($M$64&gt;0,"", IF(AND(F18&lt;=G18),"OK","Exceeds budget cap by HK$"&amp;F18-G18)))</f>
        <v>/</v>
      </c>
      <c r="J18" s="360" t="s">
        <v>60</v>
      </c>
      <c r="K18" s="360"/>
      <c r="L18" s="145"/>
      <c r="M18" s="380" t="str">
        <f>IF(AND('2. Select Expenditure Items'!B14=TRUE,ISBLANK(E18),ISBLANK(E20)),1,"")</f>
        <v/>
      </c>
      <c r="N18" s="158"/>
      <c r="O18" s="260"/>
      <c r="P18" s="260"/>
      <c r="Q18" s="260"/>
      <c r="R18" s="260"/>
      <c r="S18" s="260"/>
      <c r="T18" s="233"/>
      <c r="U18" s="229"/>
      <c r="V18" s="229"/>
      <c r="W18" s="229"/>
      <c r="X18" s="229"/>
    </row>
    <row r="19" spans="1:24" s="290" customFormat="1" ht="29.25" thickBot="1" x14ac:dyDescent="0.25">
      <c r="A19" s="148"/>
      <c r="B19" s="163">
        <f>B18</f>
        <v>0</v>
      </c>
      <c r="C19" s="164" t="s">
        <v>125</v>
      </c>
      <c r="D19" s="297"/>
      <c r="E19" s="322"/>
      <c r="F19" s="358"/>
      <c r="G19" s="358"/>
      <c r="H19" s="360"/>
      <c r="I19" s="383"/>
      <c r="J19" s="360"/>
      <c r="K19" s="360"/>
      <c r="L19" s="145"/>
      <c r="M19" s="381"/>
      <c r="N19" s="158"/>
      <c r="O19" s="260"/>
      <c r="P19" s="260"/>
      <c r="Q19" s="260"/>
      <c r="R19" s="260"/>
      <c r="S19" s="260"/>
      <c r="T19" s="233"/>
      <c r="U19" s="229"/>
      <c r="V19" s="229"/>
      <c r="W19" s="229"/>
      <c r="X19" s="229"/>
    </row>
    <row r="20" spans="1:24" ht="43.5" thickBot="1" x14ac:dyDescent="0.25">
      <c r="A20" s="148"/>
      <c r="B20" s="165">
        <f>B18</f>
        <v>0</v>
      </c>
      <c r="C20" s="166" t="s">
        <v>40</v>
      </c>
      <c r="D20" s="301"/>
      <c r="E20" s="302"/>
      <c r="F20" s="364"/>
      <c r="G20" s="364"/>
      <c r="H20" s="364"/>
      <c r="I20" s="384"/>
      <c r="J20" s="364"/>
      <c r="K20" s="364"/>
      <c r="L20" s="145"/>
      <c r="M20" s="382"/>
      <c r="N20" s="158"/>
      <c r="O20" s="260"/>
      <c r="P20" s="260"/>
      <c r="Q20" s="260"/>
      <c r="R20" s="260"/>
      <c r="S20" s="260"/>
      <c r="T20" s="233"/>
      <c r="U20" s="229"/>
      <c r="V20" s="229"/>
      <c r="W20" s="229"/>
      <c r="X20" s="229"/>
    </row>
    <row r="21" spans="1:24" ht="26.25" customHeight="1" thickTop="1" thickBot="1" x14ac:dyDescent="0.25">
      <c r="A21" s="148"/>
      <c r="B21" s="149" t="str">
        <f>'2. Select Expenditure Items'!C15</f>
        <v>Machinery/equipment</v>
      </c>
      <c r="C21" s="150"/>
      <c r="D21" s="151"/>
      <c r="E21" s="151"/>
      <c r="F21" s="153"/>
      <c r="G21" s="153"/>
      <c r="H21" s="154"/>
      <c r="I21" s="154"/>
      <c r="J21" s="162"/>
      <c r="K21" s="154"/>
      <c r="L21" s="145"/>
      <c r="M21" s="146"/>
      <c r="N21" s="158"/>
      <c r="O21" s="260"/>
      <c r="P21" s="260"/>
      <c r="Q21" s="260"/>
      <c r="R21" s="260"/>
      <c r="S21" s="260"/>
      <c r="T21" s="233"/>
      <c r="U21" s="229"/>
      <c r="V21" s="229"/>
      <c r="W21" s="229"/>
      <c r="X21" s="229"/>
    </row>
    <row r="22" spans="1:24" ht="30" thickTop="1" thickBot="1" x14ac:dyDescent="0.25">
      <c r="A22" s="148"/>
      <c r="B22" s="167">
        <f>IF('2. Select Expenditure Items'!B15=TRUE,1,0)</f>
        <v>0</v>
      </c>
      <c r="C22" s="157" t="s">
        <v>41</v>
      </c>
      <c r="D22" s="297"/>
      <c r="E22" s="300"/>
      <c r="F22" s="358">
        <f>SUM(E22:E23)</f>
        <v>0</v>
      </c>
      <c r="G22" s="358">
        <f>PRODUCT($F$65*0.7)</f>
        <v>0</v>
      </c>
      <c r="H22" s="360" t="s">
        <v>33</v>
      </c>
      <c r="I22" s="377" t="str">
        <f>IF('2. Select Expenditure Items'!B15=FALSE,"/",IF($M$64&gt;0,"", IF(AND(F22&lt;=G22),"OK","Exceeds budget cap by HK$"&amp;F22-G22)))</f>
        <v>/</v>
      </c>
      <c r="J22" s="360" t="s">
        <v>90</v>
      </c>
      <c r="K22" s="360"/>
      <c r="L22" s="168"/>
      <c r="M22" s="385" t="str">
        <f>IF(AND('2. Select Expenditure Items'!B15=TRUE,ISBLANK(E22),ISBLANK(E23)),1,"")</f>
        <v/>
      </c>
      <c r="N22" s="158"/>
      <c r="O22" s="260"/>
      <c r="P22" s="260"/>
      <c r="Q22" s="260"/>
      <c r="R22" s="260"/>
      <c r="S22" s="260"/>
      <c r="T22" s="233"/>
      <c r="U22" s="229"/>
      <c r="V22" s="229"/>
      <c r="W22" s="229"/>
      <c r="X22" s="229"/>
    </row>
    <row r="23" spans="1:24" ht="57.75" thickBot="1" x14ac:dyDescent="0.25">
      <c r="A23" s="148"/>
      <c r="B23" s="156">
        <f>B22</f>
        <v>0</v>
      </c>
      <c r="C23" s="157" t="s">
        <v>91</v>
      </c>
      <c r="D23" s="301"/>
      <c r="E23" s="302"/>
      <c r="F23" s="364"/>
      <c r="G23" s="364"/>
      <c r="H23" s="364"/>
      <c r="I23" s="379"/>
      <c r="J23" s="364"/>
      <c r="K23" s="364"/>
      <c r="L23" s="145"/>
      <c r="M23" s="386"/>
      <c r="N23" s="158"/>
      <c r="O23" s="260"/>
      <c r="P23" s="260"/>
      <c r="Q23" s="260"/>
      <c r="R23" s="260"/>
      <c r="S23" s="260"/>
      <c r="T23" s="233"/>
      <c r="U23" s="229"/>
      <c r="V23" s="229"/>
      <c r="W23" s="229"/>
      <c r="X23" s="229"/>
    </row>
    <row r="24" spans="1:24" ht="26.25" customHeight="1" thickTop="1" thickBot="1" x14ac:dyDescent="0.25">
      <c r="A24" s="148"/>
      <c r="B24" s="149" t="str">
        <f>'2. Select Expenditure Items'!C16</f>
        <v>Product samples/prototypes</v>
      </c>
      <c r="C24" s="150"/>
      <c r="D24" s="151"/>
      <c r="E24" s="151"/>
      <c r="F24" s="153"/>
      <c r="G24" s="153"/>
      <c r="H24" s="154"/>
      <c r="I24" s="154"/>
      <c r="J24" s="162"/>
      <c r="K24" s="154"/>
      <c r="L24" s="145"/>
      <c r="M24" s="146"/>
      <c r="N24" s="158"/>
      <c r="O24" s="260"/>
      <c r="P24" s="260"/>
      <c r="Q24" s="260"/>
      <c r="R24" s="260"/>
      <c r="S24" s="260"/>
      <c r="T24" s="233"/>
      <c r="U24" s="229"/>
      <c r="V24" s="229"/>
      <c r="W24" s="229"/>
      <c r="X24" s="229"/>
    </row>
    <row r="25" spans="1:24" ht="44.25" thickTop="1" thickBot="1" x14ac:dyDescent="0.25">
      <c r="A25" s="148"/>
      <c r="B25" s="167">
        <f>IF('2. Select Expenditure Items'!B16=TRUE,1,0)</f>
        <v>0</v>
      </c>
      <c r="C25" s="157" t="s">
        <v>43</v>
      </c>
      <c r="D25" s="297"/>
      <c r="E25" s="300"/>
      <c r="F25" s="358">
        <f>SUM(E25:E26)</f>
        <v>0</v>
      </c>
      <c r="G25" s="358">
        <f>PRODUCT($F$65*0.3)</f>
        <v>0</v>
      </c>
      <c r="H25" s="360" t="s">
        <v>34</v>
      </c>
      <c r="I25" s="377" t="str">
        <f>IF('2. Select Expenditure Items'!B16=FALSE,"/",IF($M$64&gt;0,"", IF(AND(F25&lt;=G25),"OK","Exceeds budget cap by HK$"&amp;F25-G25)))</f>
        <v>/</v>
      </c>
      <c r="J25" s="360" t="s">
        <v>102</v>
      </c>
      <c r="K25" s="360"/>
      <c r="L25" s="145"/>
      <c r="M25" s="385" t="str">
        <f>IF(AND('2. Select Expenditure Items'!B16=TRUE,ISBLANK(E25),ISBLANK(E26)),1,"")</f>
        <v/>
      </c>
      <c r="N25" s="158"/>
      <c r="O25" s="260"/>
      <c r="P25" s="260"/>
      <c r="Q25" s="260"/>
      <c r="R25" s="260"/>
      <c r="S25" s="260"/>
      <c r="T25" s="233"/>
      <c r="U25" s="229"/>
      <c r="V25" s="229"/>
      <c r="W25" s="229"/>
      <c r="X25" s="229"/>
    </row>
    <row r="26" spans="1:24" ht="24.95" customHeight="1" thickBot="1" x14ac:dyDescent="0.25">
      <c r="A26" s="148"/>
      <c r="B26" s="156">
        <f>B25</f>
        <v>0</v>
      </c>
      <c r="C26" s="157" t="s">
        <v>42</v>
      </c>
      <c r="D26" s="301"/>
      <c r="E26" s="302"/>
      <c r="F26" s="364"/>
      <c r="G26" s="364"/>
      <c r="H26" s="364"/>
      <c r="I26" s="379"/>
      <c r="J26" s="364"/>
      <c r="K26" s="364"/>
      <c r="L26" s="145"/>
      <c r="M26" s="386"/>
      <c r="N26" s="158"/>
      <c r="O26" s="260"/>
      <c r="P26" s="260"/>
      <c r="Q26" s="260"/>
      <c r="R26" s="260"/>
      <c r="S26" s="260"/>
      <c r="T26" s="233"/>
      <c r="U26" s="229"/>
      <c r="V26" s="229"/>
      <c r="W26" s="229"/>
      <c r="X26" s="229"/>
    </row>
    <row r="27" spans="1:24" ht="26.25" customHeight="1" thickTop="1" thickBot="1" x14ac:dyDescent="0.25">
      <c r="A27" s="169"/>
      <c r="B27" s="149" t="str">
        <f>'2. Select Expenditure Items'!C17</f>
        <v>Advertisement</v>
      </c>
      <c r="C27" s="150"/>
      <c r="D27" s="170"/>
      <c r="E27" s="171"/>
      <c r="F27" s="171"/>
      <c r="G27" s="172"/>
      <c r="H27" s="173"/>
      <c r="I27" s="173"/>
      <c r="J27" s="174"/>
      <c r="K27" s="170"/>
      <c r="L27" s="145"/>
      <c r="M27" s="146"/>
      <c r="N27" s="158"/>
      <c r="O27" s="260"/>
      <c r="P27" s="260"/>
      <c r="Q27" s="260"/>
      <c r="R27" s="260"/>
      <c r="S27" s="260"/>
      <c r="T27" s="233"/>
      <c r="U27" s="229"/>
      <c r="V27" s="229"/>
      <c r="W27" s="229"/>
      <c r="X27" s="229"/>
    </row>
    <row r="28" spans="1:24" ht="44.25" thickTop="1" thickBot="1" x14ac:dyDescent="0.25">
      <c r="A28" s="148"/>
      <c r="B28" s="167">
        <f>IF('2. Select Expenditure Items'!B17=TRUE,1,0)</f>
        <v>0</v>
      </c>
      <c r="C28" s="157" t="s">
        <v>61</v>
      </c>
      <c r="D28" s="297"/>
      <c r="E28" s="300"/>
      <c r="F28" s="358">
        <f>SUM(E28:E31)</f>
        <v>0</v>
      </c>
      <c r="G28" s="358">
        <f>PRODUCT($F$65*0.5)</f>
        <v>0</v>
      </c>
      <c r="H28" s="360" t="s">
        <v>32</v>
      </c>
      <c r="I28" s="377" t="str">
        <f>IF('2. Select Expenditure Items'!B17=FALSE,"/",IF($M$64&gt;0,"", IF(AND(F28&lt;=G28),"OK","Exceeds budget cap by HK$"&amp;F28-G28)))</f>
        <v>/</v>
      </c>
      <c r="J28" s="360" t="s">
        <v>55</v>
      </c>
      <c r="K28" s="360"/>
      <c r="L28" s="145"/>
      <c r="M28" s="385" t="str">
        <f>IF(AND('2. Select Expenditure Items'!B17=TRUE,ISBLANK(E28),ISBLANK(#REF!),ISBLANK(E29),ISBLANK(E31)),1,"")</f>
        <v/>
      </c>
      <c r="N28" s="175"/>
      <c r="O28" s="260"/>
      <c r="P28" s="260"/>
      <c r="Q28" s="260"/>
      <c r="R28" s="260"/>
      <c r="S28" s="260"/>
      <c r="T28" s="233"/>
      <c r="U28" s="229"/>
      <c r="V28" s="229"/>
      <c r="W28" s="229"/>
      <c r="X28" s="229"/>
    </row>
    <row r="29" spans="1:24" ht="44.25" thickBot="1" x14ac:dyDescent="0.25">
      <c r="A29" s="148"/>
      <c r="B29" s="160">
        <f>B28</f>
        <v>0</v>
      </c>
      <c r="C29" s="159" t="s">
        <v>112</v>
      </c>
      <c r="D29" s="297"/>
      <c r="E29" s="322"/>
      <c r="F29" s="370"/>
      <c r="G29" s="370"/>
      <c r="H29" s="370"/>
      <c r="I29" s="378"/>
      <c r="J29" s="370"/>
      <c r="K29" s="370"/>
      <c r="L29" s="145"/>
      <c r="M29" s="387"/>
      <c r="N29" s="158"/>
      <c r="O29" s="260"/>
      <c r="P29" s="260"/>
      <c r="Q29" s="260"/>
      <c r="R29" s="260"/>
      <c r="S29" s="260"/>
      <c r="T29" s="233"/>
      <c r="U29" s="229"/>
      <c r="V29" s="229"/>
      <c r="W29" s="229"/>
      <c r="X29" s="229"/>
    </row>
    <row r="30" spans="1:24" s="290" customFormat="1" ht="24.95" customHeight="1" thickBot="1" x14ac:dyDescent="0.25">
      <c r="A30" s="148"/>
      <c r="B30" s="156">
        <f>B28</f>
        <v>0</v>
      </c>
      <c r="C30" s="157" t="s">
        <v>133</v>
      </c>
      <c r="D30" s="301"/>
      <c r="E30" s="322"/>
      <c r="F30" s="370"/>
      <c r="G30" s="370"/>
      <c r="H30" s="370"/>
      <c r="I30" s="378"/>
      <c r="J30" s="370"/>
      <c r="K30" s="370"/>
      <c r="L30" s="145"/>
      <c r="M30" s="387"/>
      <c r="N30" s="158"/>
      <c r="O30" s="260"/>
      <c r="P30" s="260"/>
      <c r="Q30" s="260"/>
      <c r="R30" s="260"/>
      <c r="S30" s="260"/>
      <c r="T30" s="233"/>
      <c r="U30" s="229"/>
      <c r="V30" s="229"/>
      <c r="W30" s="229"/>
      <c r="X30" s="229"/>
    </row>
    <row r="31" spans="1:24" ht="24.95" customHeight="1" thickBot="1" x14ac:dyDescent="0.25">
      <c r="A31" s="148"/>
      <c r="B31" s="156">
        <f>B28</f>
        <v>0</v>
      </c>
      <c r="C31" s="157" t="s">
        <v>44</v>
      </c>
      <c r="D31" s="301"/>
      <c r="E31" s="322"/>
      <c r="F31" s="364"/>
      <c r="G31" s="364"/>
      <c r="H31" s="364"/>
      <c r="I31" s="379"/>
      <c r="J31" s="364"/>
      <c r="K31" s="364"/>
      <c r="L31" s="145"/>
      <c r="M31" s="386"/>
      <c r="N31" s="158"/>
      <c r="O31" s="260"/>
      <c r="P31" s="260"/>
      <c r="Q31" s="260"/>
      <c r="R31" s="260"/>
      <c r="S31" s="260"/>
      <c r="T31" s="233"/>
      <c r="U31" s="229"/>
      <c r="V31" s="229"/>
      <c r="W31" s="229"/>
      <c r="X31" s="229"/>
    </row>
    <row r="32" spans="1:24" ht="26.25" customHeight="1" thickTop="1" thickBot="1" x14ac:dyDescent="0.25">
      <c r="A32" s="169"/>
      <c r="B32" s="149" t="str">
        <f>'2. Select Expenditure Items'!C18</f>
        <v xml:space="preserve">Exhibitions / promotional events </v>
      </c>
      <c r="C32" s="150"/>
      <c r="D32" s="170"/>
      <c r="E32" s="171"/>
      <c r="F32" s="171"/>
      <c r="G32" s="172"/>
      <c r="H32" s="173"/>
      <c r="I32" s="173"/>
      <c r="J32" s="174"/>
      <c r="K32" s="170"/>
      <c r="L32" s="145"/>
      <c r="M32" s="146"/>
      <c r="N32" s="158"/>
      <c r="O32" s="260"/>
      <c r="P32" s="260"/>
      <c r="Q32" s="260"/>
      <c r="R32" s="260"/>
      <c r="S32" s="260"/>
      <c r="T32" s="233"/>
      <c r="U32" s="229"/>
      <c r="V32" s="229"/>
      <c r="W32" s="229"/>
      <c r="X32" s="229"/>
    </row>
    <row r="33" spans="1:24" ht="30" customHeight="1" thickTop="1" thickBot="1" x14ac:dyDescent="0.25">
      <c r="A33" s="148"/>
      <c r="B33" s="167">
        <f>IF('2. Select Expenditure Items'!B18=TRUE,1,0)</f>
        <v>0</v>
      </c>
      <c r="C33" s="157" t="s">
        <v>93</v>
      </c>
      <c r="D33" s="297"/>
      <c r="E33" s="300"/>
      <c r="F33" s="358">
        <f>SUM(E33:E36)</f>
        <v>0</v>
      </c>
      <c r="G33" s="358" t="s">
        <v>82</v>
      </c>
      <c r="H33" s="371" t="s">
        <v>50</v>
      </c>
      <c r="I33" s="372" t="s">
        <v>50</v>
      </c>
      <c r="J33" s="360" t="s">
        <v>58</v>
      </c>
      <c r="K33" s="360"/>
      <c r="L33" s="145"/>
      <c r="M33" s="385" t="str">
        <f>IF(AND('2. Select Expenditure Items'!B18=TRUE,ISBLANK(E33),ISBLANK(E36)),1,"")</f>
        <v/>
      </c>
      <c r="N33" s="158"/>
      <c r="O33" s="260"/>
      <c r="P33" s="9"/>
      <c r="Q33" s="260"/>
      <c r="R33" s="260"/>
      <c r="S33" s="260"/>
      <c r="T33" s="233"/>
      <c r="U33" s="229"/>
      <c r="V33" s="229"/>
      <c r="W33" s="229"/>
      <c r="X33" s="229"/>
    </row>
    <row r="34" spans="1:24" s="268" customFormat="1" ht="30" customHeight="1" thickBot="1" x14ac:dyDescent="0.25">
      <c r="A34" s="145"/>
      <c r="B34" s="277">
        <f>B33</f>
        <v>0</v>
      </c>
      <c r="C34" s="159" t="s">
        <v>94</v>
      </c>
      <c r="D34" s="297"/>
      <c r="E34" s="300"/>
      <c r="F34" s="358"/>
      <c r="G34" s="358"/>
      <c r="H34" s="371"/>
      <c r="I34" s="372"/>
      <c r="J34" s="360"/>
      <c r="K34" s="360"/>
      <c r="L34" s="145"/>
      <c r="M34" s="388"/>
      <c r="N34" s="158"/>
      <c r="O34" s="260"/>
      <c r="P34" s="260"/>
      <c r="Q34" s="260"/>
      <c r="R34" s="260"/>
      <c r="S34" s="260"/>
      <c r="T34" s="233"/>
      <c r="U34" s="229"/>
      <c r="V34" s="229"/>
      <c r="W34" s="229"/>
      <c r="X34" s="229"/>
    </row>
    <row r="35" spans="1:24" s="268" customFormat="1" ht="30" customHeight="1" thickBot="1" x14ac:dyDescent="0.25">
      <c r="A35" s="145"/>
      <c r="B35" s="178">
        <f>B33</f>
        <v>0</v>
      </c>
      <c r="C35" s="159" t="s">
        <v>65</v>
      </c>
      <c r="D35" s="297"/>
      <c r="E35" s="300"/>
      <c r="F35" s="358"/>
      <c r="G35" s="358"/>
      <c r="H35" s="371"/>
      <c r="I35" s="372"/>
      <c r="J35" s="360"/>
      <c r="K35" s="360"/>
      <c r="L35" s="145"/>
      <c r="M35" s="388"/>
      <c r="N35" s="158"/>
      <c r="O35" s="260"/>
      <c r="P35" s="260"/>
      <c r="Q35" s="260"/>
      <c r="R35" s="260"/>
      <c r="S35" s="260"/>
      <c r="T35" s="233"/>
      <c r="U35" s="229"/>
      <c r="V35" s="229"/>
      <c r="W35" s="229"/>
      <c r="X35" s="229"/>
    </row>
    <row r="36" spans="1:24" ht="35.1" customHeight="1" thickBot="1" x14ac:dyDescent="0.25">
      <c r="A36" s="148"/>
      <c r="B36" s="303">
        <f>B33</f>
        <v>0</v>
      </c>
      <c r="C36" s="157" t="s">
        <v>45</v>
      </c>
      <c r="D36" s="301"/>
      <c r="E36" s="302"/>
      <c r="F36" s="364"/>
      <c r="G36" s="364"/>
      <c r="H36" s="364"/>
      <c r="I36" s="364"/>
      <c r="J36" s="364"/>
      <c r="K36" s="364"/>
      <c r="L36" s="145"/>
      <c r="M36" s="386"/>
      <c r="N36" s="158"/>
      <c r="O36" s="260"/>
      <c r="P36" s="260"/>
      <c r="Q36" s="260"/>
      <c r="R36" s="260"/>
      <c r="S36" s="260"/>
      <c r="T36" s="233"/>
      <c r="U36" s="229"/>
      <c r="V36" s="229"/>
      <c r="W36" s="229"/>
      <c r="X36" s="229"/>
    </row>
    <row r="37" spans="1:24" ht="22.5" customHeight="1" thickTop="1" thickBot="1" x14ac:dyDescent="0.25">
      <c r="A37" s="169"/>
      <c r="B37" s="149" t="str">
        <f>'2. Select Expenditure Items'!C19</f>
        <v>Travelling and accommodation expenses</v>
      </c>
      <c r="C37" s="150"/>
      <c r="D37" s="170"/>
      <c r="E37" s="171"/>
      <c r="F37" s="171"/>
      <c r="G37" s="172"/>
      <c r="H37" s="173"/>
      <c r="I37" s="173"/>
      <c r="J37" s="174"/>
      <c r="K37" s="170"/>
      <c r="L37" s="145"/>
      <c r="M37" s="146"/>
      <c r="N37" s="158"/>
      <c r="O37" s="260"/>
      <c r="P37" s="260"/>
      <c r="Q37" s="260"/>
      <c r="R37" s="260"/>
      <c r="S37" s="260"/>
      <c r="T37" s="233"/>
      <c r="U37" s="229"/>
      <c r="V37" s="229"/>
      <c r="W37" s="229"/>
      <c r="X37" s="229"/>
    </row>
    <row r="38" spans="1:24" ht="26.1" customHeight="1" thickTop="1" thickBot="1" x14ac:dyDescent="0.25">
      <c r="A38" s="148"/>
      <c r="B38" s="167">
        <f>IF('2. Select Expenditure Items'!B19=TRUE,1,0)</f>
        <v>0</v>
      </c>
      <c r="C38" s="157" t="s">
        <v>46</v>
      </c>
      <c r="D38" s="297"/>
      <c r="E38" s="300"/>
      <c r="F38" s="358">
        <f>SUM(E38:E39)</f>
        <v>0</v>
      </c>
      <c r="G38" s="358">
        <f>PRODUCT($F$65*0.2)</f>
        <v>0</v>
      </c>
      <c r="H38" s="360" t="s">
        <v>31</v>
      </c>
      <c r="I38" s="377" t="str">
        <f>IF('2. Select Expenditure Items'!B19=FALSE,"/",IF($M$64&gt;0,"", IF(AND(F38&lt;=G38),"OK","Exceeds budget cap by HK$"&amp;F38-G38)))</f>
        <v>/</v>
      </c>
      <c r="J38" s="373" t="s">
        <v>137</v>
      </c>
      <c r="K38" s="360"/>
      <c r="L38" s="145"/>
      <c r="M38" s="385" t="str">
        <f>IF(AND('2. Select Expenditure Items'!B19=TRUE,ISBLANK(E38),ISBLANK(E39)),1,"")</f>
        <v/>
      </c>
      <c r="N38" s="158"/>
      <c r="O38" s="260"/>
      <c r="P38" s="260"/>
      <c r="Q38" s="260"/>
      <c r="R38" s="260"/>
      <c r="S38" s="260"/>
      <c r="T38" s="233"/>
      <c r="U38" s="229"/>
      <c r="V38" s="229"/>
      <c r="W38" s="229"/>
      <c r="X38" s="229"/>
    </row>
    <row r="39" spans="1:24" ht="33.950000000000003" customHeight="1" thickBot="1" x14ac:dyDescent="0.25">
      <c r="A39" s="148"/>
      <c r="B39" s="156">
        <f>B38</f>
        <v>0</v>
      </c>
      <c r="C39" s="157" t="s">
        <v>47</v>
      </c>
      <c r="D39" s="301"/>
      <c r="E39" s="302"/>
      <c r="F39" s="364"/>
      <c r="G39" s="364"/>
      <c r="H39" s="364"/>
      <c r="I39" s="379"/>
      <c r="J39" s="374"/>
      <c r="K39" s="364"/>
      <c r="L39" s="145"/>
      <c r="M39" s="386"/>
      <c r="N39" s="158"/>
      <c r="O39" s="260"/>
      <c r="P39" s="260"/>
      <c r="Q39" s="260"/>
      <c r="R39" s="260"/>
      <c r="S39" s="260"/>
      <c r="T39" s="233"/>
      <c r="U39" s="229"/>
      <c r="V39" s="229"/>
      <c r="W39" s="229"/>
      <c r="X39" s="229"/>
    </row>
    <row r="40" spans="1:24" ht="26.25" customHeight="1" thickTop="1" thickBot="1" x14ac:dyDescent="0.25">
      <c r="A40" s="169"/>
      <c r="B40" s="149" t="str">
        <f>'2. Select Expenditure Items'!C20</f>
        <v>Design and production of promotional materials</v>
      </c>
      <c r="C40" s="150"/>
      <c r="D40" s="170"/>
      <c r="E40" s="171"/>
      <c r="F40" s="171"/>
      <c r="G40" s="172"/>
      <c r="H40" s="173"/>
      <c r="I40" s="173"/>
      <c r="J40" s="174"/>
      <c r="K40" s="170"/>
      <c r="L40" s="145"/>
      <c r="M40" s="146"/>
      <c r="N40" s="158"/>
      <c r="O40" s="260"/>
      <c r="P40" s="260"/>
      <c r="Q40" s="260"/>
      <c r="R40" s="260"/>
      <c r="S40" s="260"/>
      <c r="T40" s="233"/>
      <c r="U40" s="229"/>
      <c r="V40" s="229"/>
      <c r="W40" s="229"/>
      <c r="X40" s="229"/>
    </row>
    <row r="41" spans="1:24" ht="33" customHeight="1" thickTop="1" thickBot="1" x14ac:dyDescent="0.25">
      <c r="A41" s="148"/>
      <c r="B41" s="167">
        <f>IF('2. Select Expenditure Items'!B20=TRUE,1,0)</f>
        <v>0</v>
      </c>
      <c r="C41" s="157" t="s">
        <v>48</v>
      </c>
      <c r="D41" s="297"/>
      <c r="E41" s="300"/>
      <c r="F41" s="358">
        <f>SUM(E41:E42)</f>
        <v>0</v>
      </c>
      <c r="G41" s="358" t="s">
        <v>50</v>
      </c>
      <c r="H41" s="371" t="s">
        <v>50</v>
      </c>
      <c r="I41" s="372" t="s">
        <v>50</v>
      </c>
      <c r="J41" s="360" t="s">
        <v>59</v>
      </c>
      <c r="K41" s="360"/>
      <c r="L41" s="145"/>
      <c r="M41" s="385" t="str">
        <f>IF(AND('2. Select Expenditure Items'!B20=TRUE,ISBLANK(E41),ISBLANK(E42)),1,"")</f>
        <v/>
      </c>
      <c r="N41" s="158"/>
      <c r="O41" s="260"/>
      <c r="P41" s="260"/>
      <c r="Q41" s="260"/>
      <c r="R41" s="260"/>
      <c r="S41" s="260"/>
      <c r="T41" s="233"/>
      <c r="U41" s="229"/>
      <c r="V41" s="229"/>
      <c r="W41" s="229"/>
      <c r="X41" s="229"/>
    </row>
    <row r="42" spans="1:24" ht="26.1" customHeight="1" thickBot="1" x14ac:dyDescent="0.25">
      <c r="A42" s="148"/>
      <c r="B42" s="156">
        <f>B41</f>
        <v>0</v>
      </c>
      <c r="C42" s="157" t="s">
        <v>44</v>
      </c>
      <c r="D42" s="301"/>
      <c r="E42" s="302"/>
      <c r="F42" s="364"/>
      <c r="G42" s="364"/>
      <c r="H42" s="364"/>
      <c r="I42" s="364"/>
      <c r="J42" s="364"/>
      <c r="K42" s="364"/>
      <c r="L42" s="145"/>
      <c r="M42" s="386"/>
      <c r="N42" s="158"/>
      <c r="O42" s="260"/>
      <c r="P42" s="260"/>
      <c r="Q42" s="260"/>
      <c r="R42" s="260"/>
      <c r="S42" s="260"/>
      <c r="T42" s="233"/>
      <c r="U42" s="229"/>
      <c r="V42" s="229"/>
      <c r="W42" s="229"/>
      <c r="X42" s="229"/>
    </row>
    <row r="43" spans="1:24" ht="26.25" customHeight="1" thickTop="1" thickBot="1" x14ac:dyDescent="0.25">
      <c r="A43" s="169"/>
      <c r="B43" s="149" t="str">
        <f>'2. Select Expenditure Items'!C21</f>
        <v>Establishment of Online Sales Platform</v>
      </c>
      <c r="C43" s="150"/>
      <c r="D43" s="170"/>
      <c r="E43" s="171"/>
      <c r="F43" s="171"/>
      <c r="G43" s="172"/>
      <c r="H43" s="173"/>
      <c r="I43" s="314"/>
      <c r="J43" s="174"/>
      <c r="K43" s="170"/>
      <c r="L43" s="145"/>
      <c r="M43" s="146"/>
      <c r="N43" s="158"/>
      <c r="O43" s="260"/>
      <c r="P43" s="260"/>
      <c r="Q43" s="260"/>
      <c r="R43" s="260"/>
      <c r="S43" s="260"/>
      <c r="T43" s="233"/>
      <c r="U43" s="229"/>
      <c r="V43" s="229"/>
      <c r="W43" s="229"/>
      <c r="X43" s="229"/>
    </row>
    <row r="44" spans="1:24" ht="26.1" customHeight="1" thickTop="1" thickBot="1" x14ac:dyDescent="0.25">
      <c r="A44" s="148"/>
      <c r="B44" s="167">
        <f>IF('2. Select Expenditure Items'!B21=TRUE,1,0)</f>
        <v>0</v>
      </c>
      <c r="C44" s="157" t="s">
        <v>127</v>
      </c>
      <c r="D44" s="297"/>
      <c r="E44" s="300"/>
      <c r="F44" s="358">
        <f>SUM(E44:E45)</f>
        <v>0</v>
      </c>
      <c r="G44" s="358" t="s">
        <v>50</v>
      </c>
      <c r="H44" s="360" t="s">
        <v>50</v>
      </c>
      <c r="I44" s="362" t="s">
        <v>50</v>
      </c>
      <c r="J44" s="360" t="s">
        <v>128</v>
      </c>
      <c r="K44" s="360"/>
      <c r="L44" s="145"/>
      <c r="M44" s="385" t="str">
        <f>IF(AND('2. Select Expenditure Items'!B21=TRUE,ISBLANK(E44),ISBLANK(E45)),1,"")</f>
        <v/>
      </c>
      <c r="N44" s="158"/>
      <c r="O44" s="260"/>
      <c r="P44" s="260"/>
      <c r="Q44" s="260"/>
      <c r="R44" s="260"/>
      <c r="S44" s="260"/>
      <c r="T44" s="233"/>
      <c r="U44" s="229"/>
      <c r="V44" s="229"/>
      <c r="W44" s="229"/>
      <c r="X44" s="229"/>
    </row>
    <row r="45" spans="1:24" ht="36" customHeight="1" thickBot="1" x14ac:dyDescent="0.25">
      <c r="A45" s="148"/>
      <c r="B45" s="156">
        <f>B44</f>
        <v>0</v>
      </c>
      <c r="C45" s="157" t="s">
        <v>133</v>
      </c>
      <c r="D45" s="301"/>
      <c r="E45" s="302"/>
      <c r="F45" s="359"/>
      <c r="G45" s="359"/>
      <c r="H45" s="361"/>
      <c r="I45" s="363"/>
      <c r="J45" s="364"/>
      <c r="K45" s="364"/>
      <c r="L45" s="145"/>
      <c r="M45" s="386"/>
      <c r="N45" s="158"/>
      <c r="O45" s="260"/>
      <c r="P45" s="260"/>
      <c r="Q45" s="260"/>
      <c r="R45" s="260"/>
      <c r="S45" s="260"/>
      <c r="T45" s="233"/>
      <c r="U45" s="229"/>
      <c r="V45" s="229"/>
      <c r="W45" s="229"/>
      <c r="X45" s="229"/>
    </row>
    <row r="46" spans="1:24" s="290" customFormat="1" ht="26.25" customHeight="1" thickTop="1" thickBot="1" x14ac:dyDescent="0.25">
      <c r="A46" s="169"/>
      <c r="B46" s="149" t="str">
        <f>'2. Select Expenditure Items'!C22</f>
        <v>Establish/enhance company website</v>
      </c>
      <c r="C46" s="150"/>
      <c r="D46" s="170"/>
      <c r="E46" s="171"/>
      <c r="F46" s="171"/>
      <c r="G46" s="172"/>
      <c r="H46" s="173"/>
      <c r="I46" s="314"/>
      <c r="J46" s="174"/>
      <c r="K46" s="170"/>
      <c r="L46" s="145"/>
      <c r="M46" s="146"/>
      <c r="N46" s="158"/>
      <c r="O46" s="260"/>
      <c r="P46" s="260"/>
      <c r="Q46" s="260"/>
      <c r="R46" s="260"/>
      <c r="S46" s="260"/>
      <c r="T46" s="233"/>
      <c r="U46" s="229"/>
      <c r="V46" s="229"/>
      <c r="W46" s="229"/>
      <c r="X46" s="229"/>
    </row>
    <row r="47" spans="1:24" s="290" customFormat="1" ht="26.1" customHeight="1" thickTop="1" thickBot="1" x14ac:dyDescent="0.25">
      <c r="A47" s="148"/>
      <c r="B47" s="167">
        <f>IF('2. Select Expenditure Items'!B22=TRUE,1,0)</f>
        <v>0</v>
      </c>
      <c r="C47" s="157" t="s">
        <v>126</v>
      </c>
      <c r="D47" s="297"/>
      <c r="E47" s="322"/>
      <c r="F47" s="358">
        <f>SUM(E47:E48)</f>
        <v>0</v>
      </c>
      <c r="G47" s="322" t="s">
        <v>50</v>
      </c>
      <c r="H47" s="323" t="s">
        <v>50</v>
      </c>
      <c r="I47" s="362" t="s">
        <v>50</v>
      </c>
      <c r="J47" s="360" t="s">
        <v>56</v>
      </c>
      <c r="K47" s="360"/>
      <c r="L47" s="145"/>
      <c r="M47" s="385" t="str">
        <f>IF(AND('2. Select Expenditure Items'!B24=TRUE,ISBLANK(E47),ISBLANK(E48)),1,"")</f>
        <v/>
      </c>
      <c r="N47" s="158"/>
      <c r="O47" s="260"/>
      <c r="P47" s="260"/>
      <c r="Q47" s="260"/>
      <c r="R47" s="260"/>
      <c r="S47" s="260"/>
      <c r="T47" s="233"/>
      <c r="U47" s="229"/>
      <c r="V47" s="229"/>
      <c r="W47" s="229"/>
      <c r="X47" s="229"/>
    </row>
    <row r="48" spans="1:24" s="290" customFormat="1" ht="36" customHeight="1" thickBot="1" x14ac:dyDescent="0.25">
      <c r="A48" s="148"/>
      <c r="B48" s="156">
        <f>B47</f>
        <v>0</v>
      </c>
      <c r="C48" s="157" t="s">
        <v>103</v>
      </c>
      <c r="D48" s="301"/>
      <c r="E48" s="302"/>
      <c r="F48" s="359"/>
      <c r="G48" s="302">
        <v>100000</v>
      </c>
      <c r="H48" s="304" t="s">
        <v>49</v>
      </c>
      <c r="I48" s="363"/>
      <c r="J48" s="364"/>
      <c r="K48" s="364"/>
      <c r="L48" s="145"/>
      <c r="M48" s="386"/>
      <c r="N48" s="158"/>
      <c r="O48" s="260"/>
      <c r="P48" s="260"/>
      <c r="Q48" s="260"/>
      <c r="R48" s="260"/>
      <c r="S48" s="260"/>
      <c r="T48" s="233"/>
      <c r="U48" s="229"/>
      <c r="V48" s="229"/>
      <c r="W48" s="229"/>
      <c r="X48" s="229"/>
    </row>
    <row r="49" spans="1:24" s="290" customFormat="1" ht="26.25" customHeight="1" thickTop="1" thickBot="1" x14ac:dyDescent="0.25">
      <c r="A49" s="169"/>
      <c r="B49" s="149" t="str">
        <f>'2. Select Expenditure Items'!C23</f>
        <v>Mobile apps (for promotional purpose)</v>
      </c>
      <c r="C49" s="150"/>
      <c r="D49" s="170"/>
      <c r="E49" s="171"/>
      <c r="F49" s="171"/>
      <c r="G49" s="172"/>
      <c r="H49" s="173"/>
      <c r="I49" s="314"/>
      <c r="J49" s="174"/>
      <c r="K49" s="170"/>
      <c r="L49" s="145"/>
      <c r="M49" s="146"/>
      <c r="N49" s="158"/>
      <c r="O49" s="260"/>
      <c r="P49" s="260"/>
      <c r="Q49" s="260"/>
      <c r="R49" s="260"/>
      <c r="S49" s="260"/>
      <c r="T49" s="233"/>
      <c r="U49" s="229"/>
      <c r="V49" s="229"/>
      <c r="W49" s="229"/>
      <c r="X49" s="229"/>
    </row>
    <row r="50" spans="1:24" s="290" customFormat="1" ht="26.1" customHeight="1" thickTop="1" thickBot="1" x14ac:dyDescent="0.25">
      <c r="A50" s="148"/>
      <c r="B50" s="167">
        <f>IF('2. Select Expenditure Items'!B23=TRUE,1,0)</f>
        <v>0</v>
      </c>
      <c r="C50" s="157" t="s">
        <v>130</v>
      </c>
      <c r="D50" s="297"/>
      <c r="E50" s="322"/>
      <c r="F50" s="358">
        <f>SUM(E50:E51)</f>
        <v>0</v>
      </c>
      <c r="G50" s="358">
        <f>PRODUCT($F$65*0.5)</f>
        <v>0</v>
      </c>
      <c r="H50" s="360" t="s">
        <v>32</v>
      </c>
      <c r="I50" s="362" t="s">
        <v>50</v>
      </c>
      <c r="J50" s="360" t="s">
        <v>56</v>
      </c>
      <c r="K50" s="360"/>
      <c r="L50" s="145"/>
      <c r="M50" s="385" t="str">
        <f>IF(AND('2. Select Expenditure Items'!B28=TRUE,ISBLANK(E50),ISBLANK(E51)),1,"")</f>
        <v/>
      </c>
      <c r="N50" s="158"/>
      <c r="O50" s="260"/>
      <c r="P50" s="260"/>
      <c r="Q50" s="260"/>
      <c r="R50" s="260"/>
      <c r="S50" s="260"/>
      <c r="T50" s="233"/>
      <c r="U50" s="229"/>
      <c r="V50" s="229"/>
      <c r="W50" s="229"/>
      <c r="X50" s="229"/>
    </row>
    <row r="51" spans="1:24" s="290" customFormat="1" ht="36" customHeight="1" thickBot="1" x14ac:dyDescent="0.25">
      <c r="A51" s="148"/>
      <c r="B51" s="156">
        <f>B50</f>
        <v>0</v>
      </c>
      <c r="C51" s="157" t="s">
        <v>131</v>
      </c>
      <c r="D51" s="301"/>
      <c r="E51" s="302"/>
      <c r="F51" s="359"/>
      <c r="G51" s="359"/>
      <c r="H51" s="361"/>
      <c r="I51" s="363"/>
      <c r="J51" s="364"/>
      <c r="K51" s="364"/>
      <c r="L51" s="145"/>
      <c r="M51" s="386"/>
      <c r="N51" s="158"/>
      <c r="O51" s="260"/>
      <c r="P51" s="260"/>
      <c r="Q51" s="260"/>
      <c r="R51" s="260"/>
      <c r="S51" s="260"/>
      <c r="T51" s="233"/>
      <c r="U51" s="229"/>
      <c r="V51" s="229"/>
      <c r="W51" s="229"/>
      <c r="X51" s="229"/>
    </row>
    <row r="52" spans="1:24" ht="26.25" customHeight="1" thickTop="1" thickBot="1" x14ac:dyDescent="0.25">
      <c r="A52" s="169"/>
      <c r="B52" s="149" t="str">
        <f>'2. Select Expenditure Items'!C24</f>
        <v>Testing/certification registration</v>
      </c>
      <c r="C52" s="150"/>
      <c r="D52" s="170"/>
      <c r="E52" s="171"/>
      <c r="F52" s="171"/>
      <c r="G52" s="172"/>
      <c r="H52" s="173"/>
      <c r="I52" s="314"/>
      <c r="J52" s="174"/>
      <c r="K52" s="170"/>
      <c r="L52" s="176"/>
      <c r="M52" s="140"/>
      <c r="N52" s="177"/>
      <c r="O52" s="9"/>
      <c r="P52" s="9"/>
      <c r="Q52" s="9"/>
      <c r="R52" s="9"/>
      <c r="S52" s="9"/>
      <c r="T52" s="177"/>
      <c r="U52" s="228"/>
      <c r="V52" s="228"/>
      <c r="W52" s="228"/>
      <c r="X52" s="228"/>
    </row>
    <row r="53" spans="1:24" ht="30" thickTop="1" thickBot="1" x14ac:dyDescent="0.25">
      <c r="A53" s="169"/>
      <c r="B53" s="167">
        <f>IF('2. Select Expenditure Items'!B24=TRUE,1,0)</f>
        <v>0</v>
      </c>
      <c r="C53" s="305" t="s">
        <v>81</v>
      </c>
      <c r="D53" s="306"/>
      <c r="E53" s="302"/>
      <c r="F53" s="307">
        <f>E53</f>
        <v>0</v>
      </c>
      <c r="G53" s="307" t="s">
        <v>50</v>
      </c>
      <c r="H53" s="308" t="s">
        <v>50</v>
      </c>
      <c r="I53" s="312" t="s">
        <v>50</v>
      </c>
      <c r="J53" s="304" t="s">
        <v>57</v>
      </c>
      <c r="K53" s="304"/>
      <c r="L53" s="176"/>
      <c r="M53" s="140" t="str">
        <f>IF(AND('2. Select Expenditure Items'!B24=TRUE,ISBLANK(E53)),1,"")</f>
        <v/>
      </c>
      <c r="N53" s="177"/>
      <c r="O53" s="9"/>
      <c r="P53" s="9"/>
      <c r="Q53" s="9"/>
      <c r="R53" s="9"/>
      <c r="S53" s="9"/>
      <c r="T53" s="177"/>
      <c r="U53" s="228"/>
      <c r="V53" s="228"/>
      <c r="W53" s="228"/>
      <c r="X53" s="228"/>
    </row>
    <row r="54" spans="1:24" ht="26.25" customHeight="1" thickTop="1" thickBot="1" x14ac:dyDescent="0.25">
      <c r="A54" s="169"/>
      <c r="B54" s="149" t="str">
        <f>'2. Select Expenditure Items'!C25</f>
        <v>Patent/trademark registration</v>
      </c>
      <c r="C54" s="150"/>
      <c r="D54" s="170"/>
      <c r="E54" s="171"/>
      <c r="F54" s="171"/>
      <c r="G54" s="172"/>
      <c r="H54" s="173"/>
      <c r="I54" s="173"/>
      <c r="J54" s="174"/>
      <c r="K54" s="170"/>
      <c r="L54" s="176"/>
      <c r="M54" s="140"/>
      <c r="N54" s="177"/>
      <c r="O54" s="9"/>
      <c r="P54" s="9"/>
      <c r="Q54" s="9"/>
      <c r="R54" s="9"/>
      <c r="S54" s="9"/>
      <c r="T54" s="177"/>
      <c r="U54" s="228"/>
      <c r="V54" s="228"/>
      <c r="W54" s="228"/>
      <c r="X54" s="228"/>
    </row>
    <row r="55" spans="1:24" ht="57" customHeight="1" thickTop="1" thickBot="1" x14ac:dyDescent="0.25">
      <c r="A55" s="148"/>
      <c r="B55" s="167">
        <f>IF('2. Select Expenditure Items'!B25=TRUE,1,0)</f>
        <v>0</v>
      </c>
      <c r="C55" s="157" t="s">
        <v>38</v>
      </c>
      <c r="D55" s="297"/>
      <c r="E55" s="300"/>
      <c r="F55" s="358">
        <f>SUM(E55:E56)</f>
        <v>0</v>
      </c>
      <c r="G55" s="358">
        <v>600000</v>
      </c>
      <c r="H55" s="360" t="s">
        <v>84</v>
      </c>
      <c r="I55" s="377" t="str">
        <f>IF('2. Select Expenditure Items'!B25=FALSE,"/",IF($M$64&gt;0,"", IF(AND(F55&lt;=G55),"OK","Exceeds budget cap by HK$"&amp;F55-G55)))</f>
        <v>/</v>
      </c>
      <c r="J55" s="360" t="s">
        <v>92</v>
      </c>
      <c r="K55" s="360"/>
      <c r="L55" s="145"/>
      <c r="M55" s="385" t="str">
        <f>IF(AND('2. Select Expenditure Items'!B25=TRUE,ISBLANK(E55),ISBLANK(E56)),1,"")</f>
        <v/>
      </c>
      <c r="N55" s="158"/>
      <c r="O55" s="260"/>
      <c r="P55" s="260"/>
      <c r="Q55" s="260"/>
      <c r="R55" s="260"/>
      <c r="S55" s="260"/>
      <c r="T55" s="233"/>
      <c r="U55" s="229"/>
      <c r="V55" s="229"/>
      <c r="W55" s="229"/>
      <c r="X55" s="229"/>
    </row>
    <row r="56" spans="1:24" ht="51" customHeight="1" thickBot="1" x14ac:dyDescent="0.25">
      <c r="A56" s="179"/>
      <c r="B56" s="156">
        <f>B55</f>
        <v>0</v>
      </c>
      <c r="C56" s="157" t="s">
        <v>113</v>
      </c>
      <c r="D56" s="301"/>
      <c r="E56" s="302"/>
      <c r="F56" s="364"/>
      <c r="G56" s="364"/>
      <c r="H56" s="364"/>
      <c r="I56" s="379"/>
      <c r="J56" s="364"/>
      <c r="K56" s="364"/>
      <c r="L56" s="145"/>
      <c r="M56" s="386"/>
      <c r="N56" s="158"/>
      <c r="O56" s="260"/>
      <c r="P56" s="260"/>
      <c r="Q56" s="260"/>
      <c r="R56" s="260"/>
      <c r="S56" s="260"/>
      <c r="T56" s="233"/>
      <c r="U56" s="229"/>
      <c r="V56" s="229"/>
      <c r="W56" s="229"/>
      <c r="X56" s="229"/>
    </row>
    <row r="57" spans="1:24" s="290" customFormat="1" ht="26.25" customHeight="1" thickTop="1" thickBot="1" x14ac:dyDescent="0.25">
      <c r="A57" s="169"/>
      <c r="B57" s="149" t="str">
        <f>'2. Select Expenditure Items'!C26</f>
        <v>Other costs</v>
      </c>
      <c r="C57" s="150"/>
      <c r="D57" s="170"/>
      <c r="E57" s="171"/>
      <c r="F57" s="171"/>
      <c r="G57" s="172"/>
      <c r="H57" s="173"/>
      <c r="I57" s="173"/>
      <c r="J57" s="174"/>
      <c r="K57" s="170"/>
      <c r="L57" s="145"/>
      <c r="M57" s="146"/>
      <c r="N57" s="158"/>
      <c r="O57" s="260"/>
      <c r="P57" s="260"/>
      <c r="Q57" s="260"/>
      <c r="R57" s="260"/>
      <c r="S57" s="260"/>
      <c r="T57" s="233"/>
      <c r="U57" s="229"/>
      <c r="V57" s="229"/>
      <c r="W57" s="229"/>
      <c r="X57" s="229"/>
    </row>
    <row r="58" spans="1:24" s="290" customFormat="1" ht="30" customHeight="1" thickTop="1" thickBot="1" x14ac:dyDescent="0.25">
      <c r="A58" s="169"/>
      <c r="B58" s="167">
        <f>IF('2. Select Expenditure Items'!B29=TRUE,1,0)</f>
        <v>0</v>
      </c>
      <c r="C58" s="305" t="s">
        <v>134</v>
      </c>
      <c r="D58" s="306"/>
      <c r="E58" s="324"/>
      <c r="F58" s="307">
        <f>E58</f>
        <v>0</v>
      </c>
      <c r="G58" s="307" t="s">
        <v>50</v>
      </c>
      <c r="H58" s="308" t="s">
        <v>50</v>
      </c>
      <c r="I58" s="312" t="s">
        <v>50</v>
      </c>
      <c r="J58" s="325"/>
      <c r="K58" s="325"/>
      <c r="L58" s="176"/>
      <c r="M58" s="140" t="str">
        <f>IF(AND('2. Select Expenditure Items'!B29=TRUE,ISBLANK(E58)),1,"")</f>
        <v/>
      </c>
      <c r="N58" s="177"/>
      <c r="O58" s="9"/>
      <c r="P58" s="9"/>
      <c r="Q58" s="9"/>
      <c r="R58" s="9"/>
      <c r="S58" s="9"/>
      <c r="T58" s="177"/>
      <c r="U58" s="228"/>
      <c r="V58" s="228"/>
      <c r="W58" s="228"/>
      <c r="X58" s="228"/>
    </row>
    <row r="59" spans="1:24" ht="26.25" customHeight="1" thickTop="1" thickBot="1" x14ac:dyDescent="0.25">
      <c r="A59" s="169"/>
      <c r="B59" s="149" t="str">
        <f>'2. Select Expenditure Items'!C27</f>
        <v xml:space="preserve">External audit </v>
      </c>
      <c r="C59" s="150"/>
      <c r="D59" s="170"/>
      <c r="E59" s="171"/>
      <c r="F59" s="171"/>
      <c r="G59" s="172"/>
      <c r="H59" s="173"/>
      <c r="I59" s="173"/>
      <c r="J59" s="174"/>
      <c r="K59" s="170"/>
      <c r="L59" s="145"/>
      <c r="M59" s="146"/>
      <c r="N59" s="158"/>
      <c r="O59" s="260"/>
      <c r="P59" s="260"/>
      <c r="Q59" s="260"/>
      <c r="R59" s="260"/>
      <c r="S59" s="260"/>
      <c r="T59" s="233"/>
      <c r="U59" s="229"/>
      <c r="V59" s="229"/>
      <c r="W59" s="229"/>
      <c r="X59" s="229"/>
    </row>
    <row r="60" spans="1:24" ht="72.75" thickTop="1" thickBot="1" x14ac:dyDescent="0.25">
      <c r="A60" s="148"/>
      <c r="B60" s="167">
        <f>IF('2. Select Expenditure Items'!B27=TRUE,1,0)</f>
        <v>0</v>
      </c>
      <c r="C60" s="305" t="s">
        <v>39</v>
      </c>
      <c r="D60" s="309"/>
      <c r="E60" s="302"/>
      <c r="F60" s="307">
        <f>E60</f>
        <v>0</v>
      </c>
      <c r="G60" s="307">
        <f>IF('1. Start Project Planning'!D20&gt;=18,2,1)*10000</f>
        <v>10000</v>
      </c>
      <c r="H60" s="310" t="s">
        <v>129</v>
      </c>
      <c r="I60" s="313" t="str">
        <f>IF('2. Select Expenditure Items'!B27=FALSE,"/",IF($M$64&gt;0,"", IF(AND(F60&lt;=G60),"OK","Exceeds budget cap by HK$"&amp;F60-G60)))</f>
        <v>/</v>
      </c>
      <c r="J60" s="311"/>
      <c r="K60" s="304"/>
      <c r="L60" s="145"/>
      <c r="M60" s="140" t="str">
        <f>IF(AND('2. Select Expenditure Items'!B27=TRUE,ISBLANK(E60)),1,"")</f>
        <v/>
      </c>
      <c r="N60" s="158"/>
      <c r="O60" s="260"/>
      <c r="P60" s="260"/>
      <c r="Q60" s="260"/>
      <c r="R60" s="260"/>
      <c r="S60" s="260"/>
      <c r="T60" s="233"/>
      <c r="U60" s="229"/>
      <c r="V60" s="229"/>
      <c r="W60" s="229"/>
      <c r="X60" s="229"/>
    </row>
    <row r="61" spans="1:24" ht="26.25" customHeight="1" thickTop="1" thickBot="1" x14ac:dyDescent="0.25">
      <c r="A61" s="148"/>
      <c r="B61" s="149" t="str">
        <f>'2. Select Expenditure Items'!C28</f>
        <v>Engage Other Consultant(s)/ Implementation Agent(s)</v>
      </c>
      <c r="C61" s="150"/>
      <c r="D61" s="151"/>
      <c r="E61" s="151"/>
      <c r="F61" s="153"/>
      <c r="G61" s="153"/>
      <c r="H61" s="154"/>
      <c r="I61" s="154"/>
      <c r="J61" s="162"/>
      <c r="K61" s="154"/>
      <c r="L61" s="145"/>
      <c r="M61" s="146"/>
      <c r="N61" s="158"/>
      <c r="O61" s="260"/>
      <c r="P61" s="260"/>
      <c r="Q61" s="260"/>
      <c r="R61" s="260"/>
      <c r="S61" s="260"/>
      <c r="T61" s="233"/>
      <c r="U61" s="229"/>
      <c r="V61" s="229"/>
      <c r="W61" s="229"/>
      <c r="X61" s="229"/>
    </row>
    <row r="62" spans="1:24" ht="38.1" customHeight="1" thickTop="1" thickBot="1" x14ac:dyDescent="0.25">
      <c r="A62" s="148"/>
      <c r="B62" s="167">
        <f>IF('2. Select Expenditure Items'!B28=TRUE,1,0)</f>
        <v>0</v>
      </c>
      <c r="C62" s="157" t="s">
        <v>54</v>
      </c>
      <c r="D62" s="297"/>
      <c r="E62" s="300"/>
      <c r="F62" s="358">
        <f>SUM(E62:E63)</f>
        <v>0</v>
      </c>
      <c r="G62" s="358">
        <f>PRODUCT($F$65*0.5)</f>
        <v>0</v>
      </c>
      <c r="H62" s="360" t="s">
        <v>35</v>
      </c>
      <c r="I62" s="377" t="str">
        <f>IF('2. Select Expenditure Items'!B28=FALSE,"/",IF($M$64&gt;0,"", IF(AND(F62&lt;=G62),"OK","Exceeds budget cap by HK$"&amp;F62-G62)))</f>
        <v>/</v>
      </c>
      <c r="J62" s="360"/>
      <c r="K62" s="360"/>
      <c r="L62" s="145"/>
      <c r="M62" s="385" t="str">
        <f>IF(AND('2. Select Expenditure Items'!B28=TRUE,ISBLANK(E62),ISBLANK(E63)),1,"")</f>
        <v/>
      </c>
      <c r="N62" s="158"/>
      <c r="O62" s="260"/>
      <c r="P62" s="260"/>
      <c r="Q62" s="260"/>
      <c r="R62" s="260"/>
      <c r="S62" s="260"/>
      <c r="T62" s="233"/>
      <c r="U62" s="229"/>
      <c r="V62" s="229"/>
      <c r="W62" s="229"/>
      <c r="X62" s="229"/>
    </row>
    <row r="63" spans="1:24" ht="45" customHeight="1" thickBot="1" x14ac:dyDescent="0.25">
      <c r="A63" s="148"/>
      <c r="B63" s="156">
        <f>B62</f>
        <v>0</v>
      </c>
      <c r="C63" s="157" t="s">
        <v>53</v>
      </c>
      <c r="D63" s="301"/>
      <c r="E63" s="302"/>
      <c r="F63" s="404"/>
      <c r="G63" s="404"/>
      <c r="H63" s="404"/>
      <c r="I63" s="379"/>
      <c r="J63" s="364"/>
      <c r="K63" s="364"/>
      <c r="L63" s="180"/>
      <c r="M63" s="386"/>
      <c r="N63" s="158"/>
      <c r="O63" s="260"/>
      <c r="P63" s="260"/>
      <c r="Q63" s="260"/>
      <c r="R63" s="260"/>
      <c r="S63" s="260"/>
      <c r="T63" s="233"/>
      <c r="U63" s="229"/>
      <c r="V63" s="229"/>
      <c r="W63" s="229"/>
      <c r="X63" s="229"/>
    </row>
    <row r="64" spans="1:24" ht="22.5" customHeight="1" thickTop="1" thickBot="1" x14ac:dyDescent="0.25">
      <c r="A64" s="181"/>
      <c r="B64" s="30"/>
      <c r="C64" s="182"/>
      <c r="D64" s="182"/>
      <c r="E64" s="182"/>
      <c r="F64" s="183"/>
      <c r="G64" s="183"/>
      <c r="H64" s="184"/>
      <c r="I64" s="185"/>
      <c r="J64" s="186"/>
      <c r="K64" s="187"/>
      <c r="L64" s="188"/>
      <c r="M64" s="281">
        <f>SUM(M14:M63)</f>
        <v>0</v>
      </c>
      <c r="N64" s="286"/>
      <c r="O64" s="260"/>
      <c r="P64" s="260"/>
      <c r="Q64" s="260"/>
      <c r="R64" s="260"/>
      <c r="S64" s="260"/>
      <c r="T64" s="233"/>
      <c r="U64" s="229"/>
      <c r="V64" s="229"/>
      <c r="W64" s="229"/>
      <c r="X64" s="229"/>
    </row>
    <row r="65" spans="1:24" ht="22.5" customHeight="1" thickTop="1" thickBot="1" x14ac:dyDescent="0.25">
      <c r="A65" s="181"/>
      <c r="B65" s="38"/>
      <c r="C65" s="189" t="s">
        <v>29</v>
      </c>
      <c r="D65" s="190"/>
      <c r="E65" s="273" t="s">
        <v>51</v>
      </c>
      <c r="F65" s="263">
        <f>SUM(F13:F63)</f>
        <v>0</v>
      </c>
      <c r="G65" s="115"/>
      <c r="H65" s="191" t="str">
        <f>IF(F65&lt;=3200000,"","The total project cost exceeds $3.2 million HKD.")</f>
        <v/>
      </c>
      <c r="I65" s="192"/>
      <c r="J65" s="193"/>
      <c r="K65" s="194"/>
      <c r="L65" s="195"/>
      <c r="M65" s="285"/>
      <c r="N65" s="287"/>
      <c r="O65" s="260"/>
      <c r="P65" s="260"/>
      <c r="Q65" s="260"/>
      <c r="R65" s="260"/>
      <c r="S65" s="260"/>
      <c r="T65" s="233"/>
      <c r="U65" s="229"/>
      <c r="V65" s="229"/>
      <c r="W65" s="229"/>
      <c r="X65" s="229"/>
    </row>
    <row r="66" spans="1:24" ht="39" customHeight="1" thickTop="1" thickBot="1" x14ac:dyDescent="0.25">
      <c r="A66" s="196"/>
      <c r="B66" s="197"/>
      <c r="C66" s="198"/>
      <c r="D66" s="198"/>
      <c r="E66" s="198"/>
      <c r="F66" s="199"/>
      <c r="G66" s="200"/>
      <c r="H66" s="396" t="str">
        <f>IF(F65&lt;=3200000,"","❗The BUD Fund is a 1:3 matching fund, and the maximum funding for each project (including external audit fees) is HK$800,000. If the total project cost exceeds HK$3.2 million, the amount of funding will be less than 25%. Consider adjusting your budget. ")</f>
        <v/>
      </c>
      <c r="I66" s="397"/>
      <c r="J66" s="397"/>
      <c r="K66" s="398"/>
      <c r="L66" s="195"/>
      <c r="M66" s="281"/>
      <c r="N66" s="287"/>
      <c r="O66" s="260"/>
      <c r="P66" s="260"/>
      <c r="Q66" s="260"/>
      <c r="R66" s="260"/>
      <c r="S66" s="260"/>
      <c r="T66" s="233"/>
      <c r="U66" s="229"/>
      <c r="V66" s="229"/>
      <c r="W66" s="229"/>
      <c r="X66" s="229"/>
    </row>
    <row r="67" spans="1:24" ht="19.5" thickTop="1" thickBot="1" x14ac:dyDescent="0.3">
      <c r="A67" s="196"/>
      <c r="B67" s="197"/>
      <c r="C67" s="399" t="s">
        <v>30</v>
      </c>
      <c r="D67" s="400"/>
      <c r="E67" s="273" t="s">
        <v>51</v>
      </c>
      <c r="F67" s="262">
        <f>IF(F65*0.25&lt;800000,F65*0.25,800000)</f>
        <v>0</v>
      </c>
      <c r="G67" s="201"/>
      <c r="H67" s="202"/>
      <c r="I67" s="202"/>
      <c r="J67" s="203"/>
      <c r="K67" s="203"/>
      <c r="L67" s="188"/>
      <c r="M67" s="281"/>
      <c r="N67" s="288"/>
      <c r="O67" s="260"/>
      <c r="P67" s="260"/>
      <c r="Q67" s="260"/>
      <c r="R67" s="260"/>
      <c r="S67" s="260"/>
      <c r="T67" s="233"/>
      <c r="U67" s="229"/>
      <c r="V67" s="229"/>
      <c r="W67" s="229"/>
      <c r="X67" s="229"/>
    </row>
    <row r="68" spans="1:24" s="290" customFormat="1" ht="19.5" thickTop="1" thickBot="1" x14ac:dyDescent="0.3">
      <c r="A68" s="196"/>
      <c r="B68" s="206"/>
      <c r="C68" s="375"/>
      <c r="D68" s="376"/>
      <c r="E68" s="319"/>
      <c r="F68" s="320"/>
      <c r="G68" s="321"/>
      <c r="H68" s="316"/>
      <c r="I68" s="202"/>
      <c r="J68" s="203"/>
      <c r="K68" s="203"/>
      <c r="L68" s="188"/>
      <c r="M68" s="281"/>
      <c r="N68" s="315"/>
      <c r="O68" s="260"/>
      <c r="P68" s="260"/>
      <c r="Q68" s="260"/>
      <c r="R68" s="260"/>
      <c r="S68" s="260"/>
      <c r="T68" s="147"/>
      <c r="U68" s="229"/>
      <c r="V68" s="229"/>
      <c r="W68" s="229"/>
      <c r="X68" s="229"/>
    </row>
    <row r="69" spans="1:24" ht="22.5" customHeight="1" thickTop="1" thickBot="1" x14ac:dyDescent="0.25">
      <c r="A69" s="196"/>
      <c r="B69" s="197"/>
      <c r="C69" s="317"/>
      <c r="D69" s="317"/>
      <c r="E69" s="317"/>
      <c r="F69" s="318"/>
      <c r="G69" s="318"/>
      <c r="H69" s="204"/>
      <c r="I69" s="204"/>
      <c r="J69" s="205"/>
      <c r="K69" s="205"/>
      <c r="L69" s="188"/>
      <c r="M69" s="281"/>
      <c r="N69" s="389"/>
      <c r="O69" s="260"/>
      <c r="P69" s="261"/>
      <c r="Q69" s="260"/>
      <c r="R69" s="261"/>
      <c r="S69" s="261"/>
      <c r="T69" s="147"/>
      <c r="U69" s="229"/>
      <c r="V69" s="229"/>
      <c r="W69" s="229"/>
      <c r="X69" s="229"/>
    </row>
    <row r="70" spans="1:24" ht="37.5" customHeight="1" thickTop="1" thickBot="1" x14ac:dyDescent="0.25">
      <c r="A70" s="196"/>
      <c r="B70" s="206"/>
      <c r="C70" s="401" t="s">
        <v>114</v>
      </c>
      <c r="D70" s="402"/>
      <c r="E70" s="402"/>
      <c r="F70" s="402"/>
      <c r="G70" s="402"/>
      <c r="H70" s="207"/>
      <c r="I70" s="204"/>
      <c r="J70" s="205"/>
      <c r="K70" s="205"/>
      <c r="L70" s="188"/>
      <c r="M70" s="281"/>
      <c r="N70" s="390"/>
      <c r="O70" s="260"/>
      <c r="P70" s="260"/>
      <c r="Q70" s="260"/>
      <c r="R70" s="260"/>
      <c r="S70" s="260"/>
      <c r="T70" s="147"/>
      <c r="U70" s="229"/>
      <c r="V70" s="229"/>
      <c r="W70" s="229"/>
      <c r="X70" s="229"/>
    </row>
    <row r="71" spans="1:24" ht="63" customHeight="1" thickTop="1" thickBot="1" x14ac:dyDescent="0.25">
      <c r="A71" s="196"/>
      <c r="B71" s="206"/>
      <c r="C71" s="403"/>
      <c r="D71" s="403"/>
      <c r="E71" s="403"/>
      <c r="F71" s="403"/>
      <c r="G71" s="403"/>
      <c r="H71" s="207"/>
      <c r="I71" s="204"/>
      <c r="J71" s="205"/>
      <c r="K71" s="205"/>
      <c r="L71" s="188"/>
      <c r="M71" s="281"/>
      <c r="N71" s="390"/>
      <c r="O71" s="260"/>
      <c r="P71" s="260"/>
      <c r="Q71" s="260"/>
      <c r="R71" s="260"/>
      <c r="S71" s="260"/>
      <c r="T71" s="147"/>
      <c r="U71" s="229"/>
      <c r="V71" s="229"/>
      <c r="W71" s="229"/>
      <c r="X71" s="229"/>
    </row>
    <row r="72" spans="1:24" ht="22.5" customHeight="1" thickTop="1" thickBot="1" x14ac:dyDescent="0.25">
      <c r="A72" s="196"/>
      <c r="B72" s="206"/>
      <c r="C72" s="356" t="s">
        <v>36</v>
      </c>
      <c r="D72" s="357"/>
      <c r="E72" s="208"/>
      <c r="F72" s="209"/>
      <c r="G72" s="209"/>
      <c r="H72" s="207"/>
      <c r="I72" s="204"/>
      <c r="J72" s="205"/>
      <c r="K72" s="205"/>
      <c r="L72" s="188"/>
      <c r="M72" s="281"/>
      <c r="N72" s="390"/>
      <c r="O72" s="260"/>
      <c r="P72" s="260"/>
      <c r="Q72" s="260"/>
      <c r="R72" s="260"/>
      <c r="S72" s="260"/>
      <c r="T72" s="147"/>
      <c r="U72" s="230"/>
      <c r="V72" s="229"/>
      <c r="W72" s="229"/>
      <c r="X72" s="229"/>
    </row>
    <row r="73" spans="1:24" ht="22.5" customHeight="1" thickTop="1" thickBot="1" x14ac:dyDescent="0.25">
      <c r="A73" s="196"/>
      <c r="B73" s="197"/>
      <c r="C73" s="210"/>
      <c r="D73" s="210"/>
      <c r="E73" s="210"/>
      <c r="F73" s="211"/>
      <c r="G73" s="211"/>
      <c r="H73" s="204"/>
      <c r="I73" s="204"/>
      <c r="J73" s="205"/>
      <c r="K73" s="205"/>
      <c r="L73" s="188"/>
      <c r="M73" s="281"/>
      <c r="N73" s="390"/>
      <c r="O73" s="260"/>
      <c r="P73" s="260"/>
      <c r="Q73" s="260"/>
      <c r="R73" s="260"/>
      <c r="S73" s="260"/>
      <c r="T73" s="147"/>
      <c r="U73" s="230"/>
      <c r="V73" s="229"/>
      <c r="W73" s="229"/>
      <c r="X73" s="229"/>
    </row>
    <row r="74" spans="1:24" ht="22.5" customHeight="1" thickTop="1" thickBot="1" x14ac:dyDescent="0.25">
      <c r="A74" s="196"/>
      <c r="B74" s="197"/>
      <c r="C74" s="198"/>
      <c r="D74" s="198"/>
      <c r="E74" s="198"/>
      <c r="F74" s="199"/>
      <c r="G74" s="199"/>
      <c r="H74" s="204"/>
      <c r="I74" s="204"/>
      <c r="J74" s="205"/>
      <c r="K74" s="205"/>
      <c r="L74" s="188"/>
      <c r="M74" s="281"/>
      <c r="N74" s="390"/>
      <c r="O74" s="260"/>
      <c r="P74" s="260"/>
      <c r="Q74" s="260"/>
      <c r="R74" s="260"/>
      <c r="S74" s="260"/>
      <c r="T74" s="147"/>
      <c r="U74" s="229"/>
      <c r="V74" s="229"/>
      <c r="W74" s="229"/>
      <c r="X74" s="229"/>
    </row>
    <row r="75" spans="1:24" ht="25.5" customHeight="1" thickTop="1" thickBot="1" x14ac:dyDescent="0.25">
      <c r="A75" s="212"/>
      <c r="B75" s="197"/>
      <c r="C75" s="198"/>
      <c r="D75" s="198"/>
      <c r="E75" s="198"/>
      <c r="F75" s="199"/>
      <c r="G75" s="199"/>
      <c r="H75" s="204"/>
      <c r="I75" s="204"/>
      <c r="J75" s="205"/>
      <c r="K75" s="326" t="s">
        <v>115</v>
      </c>
      <c r="L75" s="188"/>
      <c r="M75" s="281"/>
      <c r="N75" s="391"/>
      <c r="O75" s="147"/>
      <c r="P75" s="147"/>
      <c r="Q75" s="147"/>
      <c r="R75" s="147"/>
      <c r="S75" s="147"/>
      <c r="T75" s="147"/>
      <c r="U75" s="229"/>
      <c r="V75" s="229"/>
      <c r="W75" s="229"/>
      <c r="X75" s="229"/>
    </row>
    <row r="76" spans="1:24" ht="15" customHeight="1" thickTop="1" x14ac:dyDescent="0.2"/>
    <row r="77" spans="1:24" ht="15" customHeight="1" x14ac:dyDescent="0.2">
      <c r="O77" s="214" t="str">
        <f>IF(AND(ISBLANK(O78), ISBLANK(O79), ISBLANK(O80),O78=0, O79=0, O80=0, X78=1),"請填預算：","")</f>
        <v/>
      </c>
    </row>
  </sheetData>
  <mergeCells count="101">
    <mergeCell ref="N69:N75"/>
    <mergeCell ref="N11:N13"/>
    <mergeCell ref="B12:C12"/>
    <mergeCell ref="F14:F16"/>
    <mergeCell ref="G14:G16"/>
    <mergeCell ref="H14:H16"/>
    <mergeCell ref="M14:M16"/>
    <mergeCell ref="M55:M56"/>
    <mergeCell ref="H66:K66"/>
    <mergeCell ref="C67:D67"/>
    <mergeCell ref="C70:G71"/>
    <mergeCell ref="F62:F63"/>
    <mergeCell ref="G62:G63"/>
    <mergeCell ref="H62:H63"/>
    <mergeCell ref="I62:I63"/>
    <mergeCell ref="K62:K63"/>
    <mergeCell ref="K38:K39"/>
    <mergeCell ref="F22:F23"/>
    <mergeCell ref="G22:G23"/>
    <mergeCell ref="H22:H23"/>
    <mergeCell ref="I22:I23"/>
    <mergeCell ref="M38:M39"/>
    <mergeCell ref="J25:J26"/>
    <mergeCell ref="M62:M63"/>
    <mergeCell ref="G55:G56"/>
    <mergeCell ref="H55:H56"/>
    <mergeCell ref="I55:I56"/>
    <mergeCell ref="K55:K56"/>
    <mergeCell ref="J62:J63"/>
    <mergeCell ref="K44:K45"/>
    <mergeCell ref="M28:M31"/>
    <mergeCell ref="I47:I48"/>
    <mergeCell ref="K47:K48"/>
    <mergeCell ref="M47:M48"/>
    <mergeCell ref="K41:K42"/>
    <mergeCell ref="K50:K51"/>
    <mergeCell ref="M50:M51"/>
    <mergeCell ref="G50:G51"/>
    <mergeCell ref="M41:M42"/>
    <mergeCell ref="M44:M45"/>
    <mergeCell ref="M33:M36"/>
    <mergeCell ref="M18:M20"/>
    <mergeCell ref="I14:I16"/>
    <mergeCell ref="K14:K16"/>
    <mergeCell ref="G18:G20"/>
    <mergeCell ref="H18:H20"/>
    <mergeCell ref="I18:I20"/>
    <mergeCell ref="J18:J20"/>
    <mergeCell ref="M22:M23"/>
    <mergeCell ref="G25:G26"/>
    <mergeCell ref="H25:H26"/>
    <mergeCell ref="I25:I26"/>
    <mergeCell ref="K25:K26"/>
    <mergeCell ref="M25:M26"/>
    <mergeCell ref="J22:J23"/>
    <mergeCell ref="C72:D72"/>
    <mergeCell ref="J28:J31"/>
    <mergeCell ref="J33:J36"/>
    <mergeCell ref="J38:J39"/>
    <mergeCell ref="J41:J42"/>
    <mergeCell ref="J44:J45"/>
    <mergeCell ref="J47:J48"/>
    <mergeCell ref="J55:J56"/>
    <mergeCell ref="F41:F42"/>
    <mergeCell ref="G41:G42"/>
    <mergeCell ref="H41:H42"/>
    <mergeCell ref="I41:I42"/>
    <mergeCell ref="F38:F39"/>
    <mergeCell ref="G38:G39"/>
    <mergeCell ref="H38:H39"/>
    <mergeCell ref="C68:D68"/>
    <mergeCell ref="F47:F48"/>
    <mergeCell ref="F28:F31"/>
    <mergeCell ref="G28:G31"/>
    <mergeCell ref="H28:H31"/>
    <mergeCell ref="I28:I31"/>
    <mergeCell ref="F55:F56"/>
    <mergeCell ref="I38:I39"/>
    <mergeCell ref="H50:H51"/>
    <mergeCell ref="F44:F45"/>
    <mergeCell ref="F50:F51"/>
    <mergeCell ref="G44:G45"/>
    <mergeCell ref="H44:H45"/>
    <mergeCell ref="I44:I45"/>
    <mergeCell ref="I50:I51"/>
    <mergeCell ref="J50:J51"/>
    <mergeCell ref="B7:K7"/>
    <mergeCell ref="B6:K6"/>
    <mergeCell ref="K33:K36"/>
    <mergeCell ref="B10:C10"/>
    <mergeCell ref="B9:C9"/>
    <mergeCell ref="J14:J16"/>
    <mergeCell ref="K18:K20"/>
    <mergeCell ref="K22:K23"/>
    <mergeCell ref="K28:K31"/>
    <mergeCell ref="F33:F36"/>
    <mergeCell ref="G33:G36"/>
    <mergeCell ref="H33:H36"/>
    <mergeCell ref="I33:I36"/>
    <mergeCell ref="F18:F20"/>
    <mergeCell ref="F25:F26"/>
  </mergeCells>
  <phoneticPr fontId="46" type="noConversion"/>
  <conditionalFormatting sqref="E14:E16">
    <cfRule type="expression" dxfId="50" priority="57">
      <formula>B14=1</formula>
    </cfRule>
  </conditionalFormatting>
  <conditionalFormatting sqref="I18:K18 J14:K17 I22:K23 J21:K21 I25:K26 J24:K24 J27:K27 I33:K36 J32:K32 I38:K39 J37:K37 I41:K42 J40:K40 I44:K44 J43:K43 I53:K53 J52:K52 I55:K56 J54:K54 I60:K60 J59:K59 I62:K63 J61:K61 I28:K29 I20:K20 I31:K31 J45:K45">
    <cfRule type="containsText" dxfId="49" priority="72" operator="containsText" text="超出限額">
      <formula>NOT(ISERROR(SEARCH(("超出限額"),(I14))))</formula>
    </cfRule>
  </conditionalFormatting>
  <conditionalFormatting sqref="I14:I18 I20:I29 I31:I44 I52:I56 I59:I62">
    <cfRule type="containsText" dxfId="48" priority="56" operator="containsText" text="Exceeds">
      <formula>NOT(ISERROR(SEARCH("Exceeds",I14)))</formula>
    </cfRule>
  </conditionalFormatting>
  <conditionalFormatting sqref="E14:E16">
    <cfRule type="expression" dxfId="47" priority="55">
      <formula>B14=0</formula>
    </cfRule>
  </conditionalFormatting>
  <conditionalFormatting sqref="E18 E20">
    <cfRule type="expression" dxfId="46" priority="54">
      <formula>B18=1</formula>
    </cfRule>
  </conditionalFormatting>
  <conditionalFormatting sqref="E18 E20">
    <cfRule type="expression" dxfId="45" priority="53">
      <formula>B18=0</formula>
    </cfRule>
  </conditionalFormatting>
  <conditionalFormatting sqref="E22:E23">
    <cfRule type="expression" dxfId="44" priority="52">
      <formula>B22=1</formula>
    </cfRule>
  </conditionalFormatting>
  <conditionalFormatting sqref="E22:E23">
    <cfRule type="expression" dxfId="43" priority="51">
      <formula>B22=0</formula>
    </cfRule>
  </conditionalFormatting>
  <conditionalFormatting sqref="E25:E26">
    <cfRule type="expression" dxfId="42" priority="50">
      <formula>B25=1</formula>
    </cfRule>
  </conditionalFormatting>
  <conditionalFormatting sqref="E25:E26">
    <cfRule type="expression" dxfId="41" priority="49">
      <formula>B25=0</formula>
    </cfRule>
  </conditionalFormatting>
  <conditionalFormatting sqref="E28:E31">
    <cfRule type="expression" dxfId="40" priority="48">
      <formula>B28=1</formula>
    </cfRule>
  </conditionalFormatting>
  <conditionalFormatting sqref="E28:E31">
    <cfRule type="expression" dxfId="39" priority="47">
      <formula>B28=0</formula>
    </cfRule>
  </conditionalFormatting>
  <conditionalFormatting sqref="E33:E36">
    <cfRule type="expression" dxfId="38" priority="46">
      <formula>B33=1</formula>
    </cfRule>
  </conditionalFormatting>
  <conditionalFormatting sqref="E33:E36">
    <cfRule type="expression" dxfId="37" priority="45">
      <formula>B33=0</formula>
    </cfRule>
  </conditionalFormatting>
  <conditionalFormatting sqref="E38:E39">
    <cfRule type="expression" dxfId="36" priority="44">
      <formula>B38=1</formula>
    </cfRule>
  </conditionalFormatting>
  <conditionalFormatting sqref="E38:E39">
    <cfRule type="expression" dxfId="35" priority="43">
      <formula>B38=0</formula>
    </cfRule>
  </conditionalFormatting>
  <conditionalFormatting sqref="E41:E42">
    <cfRule type="expression" dxfId="34" priority="42">
      <formula>B41=1</formula>
    </cfRule>
  </conditionalFormatting>
  <conditionalFormatting sqref="E41:E42">
    <cfRule type="expression" dxfId="33" priority="41">
      <formula>B41=0</formula>
    </cfRule>
  </conditionalFormatting>
  <conditionalFormatting sqref="E44:E45">
    <cfRule type="expression" dxfId="32" priority="40">
      <formula>B44=1</formula>
    </cfRule>
  </conditionalFormatting>
  <conditionalFormatting sqref="E44:E45">
    <cfRule type="expression" dxfId="31" priority="39">
      <formula>B44=0</formula>
    </cfRule>
  </conditionalFormatting>
  <conditionalFormatting sqref="E55:E56">
    <cfRule type="expression" dxfId="30" priority="34">
      <formula>B55=1</formula>
    </cfRule>
  </conditionalFormatting>
  <conditionalFormatting sqref="E55:E56">
    <cfRule type="expression" dxfId="29" priority="33">
      <formula>B55=0</formula>
    </cfRule>
  </conditionalFormatting>
  <conditionalFormatting sqref="E53">
    <cfRule type="expression" dxfId="28" priority="36">
      <formula>B53=1</formula>
    </cfRule>
  </conditionalFormatting>
  <conditionalFormatting sqref="E53">
    <cfRule type="expression" dxfId="27" priority="35">
      <formula>B53=0</formula>
    </cfRule>
  </conditionalFormatting>
  <conditionalFormatting sqref="E60">
    <cfRule type="expression" dxfId="26" priority="32">
      <formula>B60=1</formula>
    </cfRule>
  </conditionalFormatting>
  <conditionalFormatting sqref="E60">
    <cfRule type="expression" dxfId="25" priority="31">
      <formula>B60=0</formula>
    </cfRule>
  </conditionalFormatting>
  <conditionalFormatting sqref="E62:E63">
    <cfRule type="expression" dxfId="24" priority="30">
      <formula>B62=1</formula>
    </cfRule>
  </conditionalFormatting>
  <conditionalFormatting sqref="E62:E63">
    <cfRule type="expression" dxfId="23" priority="29">
      <formula>B62=0</formula>
    </cfRule>
  </conditionalFormatting>
  <conditionalFormatting sqref="I19:K19">
    <cfRule type="containsText" dxfId="22" priority="28" operator="containsText" text="超出限額">
      <formula>NOT(ISERROR(SEARCH(("超出限額"),(I19))))</formula>
    </cfRule>
  </conditionalFormatting>
  <conditionalFormatting sqref="I19">
    <cfRule type="containsText" dxfId="21" priority="27" operator="containsText" text="Exceeds">
      <formula>NOT(ISERROR(SEARCH("Exceeds",I19)))</formula>
    </cfRule>
  </conditionalFormatting>
  <conditionalFormatting sqref="E19">
    <cfRule type="expression" dxfId="20" priority="26">
      <formula>B19=1</formula>
    </cfRule>
  </conditionalFormatting>
  <conditionalFormatting sqref="E19">
    <cfRule type="expression" dxfId="19" priority="25">
      <formula>B19=0</formula>
    </cfRule>
  </conditionalFormatting>
  <conditionalFormatting sqref="I30:K30">
    <cfRule type="containsText" dxfId="18" priority="24" operator="containsText" text="超出限額">
      <formula>NOT(ISERROR(SEARCH(("超出限額"),(I30))))</formula>
    </cfRule>
  </conditionalFormatting>
  <conditionalFormatting sqref="I30">
    <cfRule type="containsText" dxfId="17" priority="23" operator="containsText" text="Exceeds">
      <formula>NOT(ISERROR(SEARCH("Exceeds",I30)))</formula>
    </cfRule>
  </conditionalFormatting>
  <conditionalFormatting sqref="E47:E48">
    <cfRule type="expression" dxfId="16" priority="18">
      <formula>B47=1</formula>
    </cfRule>
  </conditionalFormatting>
  <conditionalFormatting sqref="E47:E48">
    <cfRule type="expression" dxfId="15" priority="17">
      <formula>B47=0</formula>
    </cfRule>
  </conditionalFormatting>
  <conditionalFormatting sqref="J46:K48">
    <cfRule type="containsText" dxfId="14" priority="20" operator="containsText" text="超出限額">
      <formula>NOT(ISERROR(SEARCH(("超出限額"),(J46))))</formula>
    </cfRule>
  </conditionalFormatting>
  <conditionalFormatting sqref="I46">
    <cfRule type="containsText" dxfId="13" priority="19" operator="containsText" text="Exceeds">
      <formula>NOT(ISERROR(SEARCH("Exceeds",I46)))</formula>
    </cfRule>
  </conditionalFormatting>
  <conditionalFormatting sqref="E50:E51">
    <cfRule type="expression" dxfId="12" priority="14">
      <formula>B50=1</formula>
    </cfRule>
  </conditionalFormatting>
  <conditionalFormatting sqref="E50:E51">
    <cfRule type="expression" dxfId="11" priority="13">
      <formula>B50=0</formula>
    </cfRule>
  </conditionalFormatting>
  <conditionalFormatting sqref="I50:K50 J49:K49 J51:K51">
    <cfRule type="containsText" dxfId="10" priority="16" operator="containsText" text="超出限額">
      <formula>NOT(ISERROR(SEARCH(("超出限額"),(I49))))</formula>
    </cfRule>
  </conditionalFormatting>
  <conditionalFormatting sqref="I49:I50">
    <cfRule type="containsText" dxfId="9" priority="15" operator="containsText" text="Exceeds">
      <formula>NOT(ISERROR(SEARCH("Exceeds",I49)))</formula>
    </cfRule>
  </conditionalFormatting>
  <conditionalFormatting sqref="I47">
    <cfRule type="containsText" dxfId="8" priority="10" operator="containsText" text="超出限額">
      <formula>NOT(ISERROR(SEARCH(("超出限額"),(I47))))</formula>
    </cfRule>
  </conditionalFormatting>
  <conditionalFormatting sqref="I47">
    <cfRule type="containsText" dxfId="7" priority="9" operator="containsText" text="Exceeds">
      <formula>NOT(ISERROR(SEARCH("Exceeds",I47)))</formula>
    </cfRule>
  </conditionalFormatting>
  <conditionalFormatting sqref="J57:K57">
    <cfRule type="containsText" dxfId="6" priority="8" operator="containsText" text="超出限額">
      <formula>NOT(ISERROR(SEARCH(("超出限額"),(J57))))</formula>
    </cfRule>
  </conditionalFormatting>
  <conditionalFormatting sqref="I57">
    <cfRule type="containsText" dxfId="5" priority="7" operator="containsText" text="Exceeds">
      <formula>NOT(ISERROR(SEARCH("Exceeds",I57)))</formula>
    </cfRule>
  </conditionalFormatting>
  <conditionalFormatting sqref="J58:K58">
    <cfRule type="containsText" dxfId="4" priority="6" operator="containsText" text="超出限額">
      <formula>NOT(ISERROR(SEARCH(("超出限額"),(J58))))</formula>
    </cfRule>
  </conditionalFormatting>
  <conditionalFormatting sqref="E58">
    <cfRule type="expression" dxfId="3" priority="4">
      <formula>B58=1</formula>
    </cfRule>
  </conditionalFormatting>
  <conditionalFormatting sqref="E58">
    <cfRule type="expression" dxfId="2" priority="3">
      <formula>B58=0</formula>
    </cfRule>
  </conditionalFormatting>
  <conditionalFormatting sqref="I58">
    <cfRule type="containsText" dxfId="1" priority="2" operator="containsText" text="超出限額">
      <formula>NOT(ISERROR(SEARCH(("超出限額"),(I58))))</formula>
    </cfRule>
  </conditionalFormatting>
  <conditionalFormatting sqref="I58">
    <cfRule type="containsText" dxfId="0" priority="1" operator="containsText" text="Exceeds">
      <formula>NOT(ISERROR(SEARCH("Exceeds",I58)))</formula>
    </cfRule>
  </conditionalFormatting>
  <hyperlinks>
    <hyperlink ref="B9:C9" r:id="rId1" display="Scope of Funding (Summary)"/>
    <hyperlink ref="C72:D72" r:id="rId2" display="Scope of Funding (Summary)"/>
  </hyperlinks>
  <pageMargins left="0.7" right="0.7" top="0.75" bottom="0.75" header="0" footer="0"/>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4"/>
  <sheetViews>
    <sheetView workbookViewId="0"/>
  </sheetViews>
  <sheetFormatPr defaultColWidth="12.625" defaultRowHeight="15" customHeight="1" x14ac:dyDescent="0.2"/>
  <sheetData>
    <row r="1" spans="1:1" x14ac:dyDescent="0.25">
      <c r="A1" s="1" t="s">
        <v>4</v>
      </c>
    </row>
    <row r="2" spans="1:1" x14ac:dyDescent="0.25">
      <c r="A2" s="1" t="s">
        <v>0</v>
      </c>
    </row>
    <row r="3" spans="1:1" x14ac:dyDescent="0.25">
      <c r="A3" s="1" t="s">
        <v>1</v>
      </c>
    </row>
    <row r="4" spans="1:1" x14ac:dyDescent="0.25">
      <c r="A4" s="1" t="s">
        <v>2</v>
      </c>
    </row>
  </sheetData>
  <phoneticPr fontId="4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Start Project Planning</vt:lpstr>
      <vt:lpstr>2. Select Expenditure Items</vt:lpstr>
      <vt:lpstr>3. Define Budgets</vt:lpstr>
      <vt:lpstr>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CHANG</dc:creator>
  <cp:lastModifiedBy>Bill TSANG</cp:lastModifiedBy>
  <dcterms:created xsi:type="dcterms:W3CDTF">2020-12-07T19:35:56Z</dcterms:created>
  <dcterms:modified xsi:type="dcterms:W3CDTF">2025-03-21T04:18:22Z</dcterms:modified>
</cp:coreProperties>
</file>