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2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illtsang\OneDrive\OneDrive - HONG KONG PRODUCTIVITY COUNCIL\BUD Website\Budget Tools\"/>
    </mc:Choice>
  </mc:AlternateContent>
  <bookViews>
    <workbookView xWindow="0" yWindow="0" windowWidth="28800" windowHeight="12180" activeTab="1"/>
  </bookViews>
  <sheets>
    <sheet name="1. 開始計劃申請項目" sheetId="1" r:id="rId1"/>
    <sheet name="2. 選擇開支類別" sheetId="2" r:id="rId2"/>
    <sheet name="3. 制定預算" sheetId="4" r:id="rId3"/>
    <sheet name="Dropdown" sheetId="13" state="hidden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8" i="4" l="1"/>
  <c r="F58" i="4"/>
  <c r="M58" i="4"/>
  <c r="F47" i="4" l="1"/>
  <c r="F44" i="4"/>
  <c r="B62" i="4" l="1"/>
  <c r="B63" i="4" s="1"/>
  <c r="M62" i="4"/>
  <c r="F62" i="4"/>
  <c r="F22" i="4"/>
  <c r="M18" i="4"/>
  <c r="M22" i="4"/>
  <c r="B44" i="4"/>
  <c r="B45" i="4" s="1"/>
  <c r="B47" i="4"/>
  <c r="M44" i="4"/>
  <c r="D20" i="1" l="1"/>
  <c r="F33" i="4" l="1"/>
  <c r="O77" i="4" l="1"/>
  <c r="M63" i="4"/>
  <c r="M60" i="4"/>
  <c r="M55" i="4"/>
  <c r="M53" i="4"/>
  <c r="M50" i="4"/>
  <c r="M47" i="4"/>
  <c r="M41" i="4"/>
  <c r="M38" i="4"/>
  <c r="M33" i="4"/>
  <c r="M28" i="4"/>
  <c r="M25" i="4"/>
  <c r="M14" i="4"/>
  <c r="F60" i="4" l="1"/>
  <c r="B60" i="4"/>
  <c r="F55" i="4"/>
  <c r="B55" i="4"/>
  <c r="B56" i="4" s="1"/>
  <c r="F53" i="4"/>
  <c r="B53" i="4"/>
  <c r="F50" i="4"/>
  <c r="B50" i="4"/>
  <c r="B51" i="4" s="1"/>
  <c r="B48" i="4"/>
  <c r="F41" i="4"/>
  <c r="B41" i="4"/>
  <c r="B42" i="4" s="1"/>
  <c r="F38" i="4"/>
  <c r="B38" i="4"/>
  <c r="B39" i="4" s="1"/>
  <c r="B33" i="4"/>
  <c r="F28" i="4"/>
  <c r="B28" i="4"/>
  <c r="F25" i="4"/>
  <c r="B25" i="4"/>
  <c r="B26" i="4" s="1"/>
  <c r="B22" i="4"/>
  <c r="B23" i="4" s="1"/>
  <c r="F18" i="4"/>
  <c r="B18" i="4"/>
  <c r="F14" i="4"/>
  <c r="B14" i="4"/>
  <c r="B16" i="4" s="1"/>
  <c r="B22" i="1"/>
  <c r="B11" i="1"/>
  <c r="F65" i="4" l="1"/>
  <c r="H66" i="4" s="1"/>
  <c r="B20" i="4"/>
  <c r="B19" i="4"/>
  <c r="B36" i="4"/>
  <c r="B35" i="4"/>
  <c r="B34" i="4"/>
  <c r="G60" i="4"/>
  <c r="B29" i="4"/>
  <c r="B30" i="4" s="1"/>
  <c r="B31" i="4"/>
  <c r="B15" i="4"/>
  <c r="F67" i="4" l="1"/>
  <c r="G62" i="4"/>
  <c r="G22" i="4"/>
  <c r="H65" i="4"/>
  <c r="M64" i="4"/>
  <c r="G25" i="4"/>
  <c r="G18" i="4"/>
  <c r="G50" i="4"/>
  <c r="G28" i="4"/>
  <c r="G14" i="4"/>
  <c r="G38" i="4"/>
  <c r="I62" i="4" l="1"/>
  <c r="I28" i="4"/>
  <c r="I55" i="4"/>
  <c r="I38" i="4"/>
  <c r="I25" i="4"/>
  <c r="I18" i="4"/>
  <c r="I50" i="4"/>
  <c r="I14" i="4"/>
  <c r="I60" i="4"/>
  <c r="I22" i="4"/>
</calcChain>
</file>

<file path=xl/sharedStrings.xml><?xml version="1.0" encoding="utf-8"?>
<sst xmlns="http://schemas.openxmlformats.org/spreadsheetml/2006/main" count="186" uniqueCount="137">
  <si>
    <t>1. 開始計劃申請項目</t>
  </si>
  <si>
    <t>計劃項目時首先需要考慮的你的目標市場、發展目標、項目推行時間等因素。先把你的想法記下來吧。</t>
  </si>
  <si>
    <r>
      <t xml:space="preserve">目標市場 </t>
    </r>
    <r>
      <rPr>
        <sz val="10"/>
        <rFont val="Helvetica"/>
        <family val="2"/>
      </rPr>
      <t>(一次申請只能選一個）</t>
    </r>
  </si>
  <si>
    <r>
      <t xml:space="preserve">發展目標 </t>
    </r>
    <r>
      <rPr>
        <sz val="10"/>
        <rFont val="Helvetica"/>
        <family val="2"/>
      </rPr>
      <t>(可多選）</t>
    </r>
  </si>
  <si>
    <t>建立/重新塑造企業品牌形象</t>
  </si>
  <si>
    <t>保障企業自家品牌及產品的知識產權</t>
  </si>
  <si>
    <t>提升公司/產品/服務/品牌在目標市場的知名度</t>
  </si>
  <si>
    <t>令產品能在目標市場銷售</t>
  </si>
  <si>
    <t>提升製造技術和生產水平</t>
  </si>
  <si>
    <t>業務營運模式轉型（OEM/ODM轉型OBM營運模式）</t>
  </si>
  <si>
    <t>增加產品在目標市場的競爭力</t>
  </si>
  <si>
    <t>其他目標 （請註明）：</t>
  </si>
  <si>
    <t>[其他發展品牌/升級轉型/拓展營銷相關目標]</t>
  </si>
  <si>
    <t>開拓銷售渠道</t>
  </si>
  <si>
    <t>預估實施時間：</t>
  </si>
  <si>
    <t>由</t>
  </si>
  <si>
    <t>個月</t>
  </si>
  <si>
    <t>至</t>
  </si>
  <si>
    <t>下一步 &gt;</t>
  </si>
  <si>
    <t>2. 選擇開支類別</t>
  </si>
  <si>
    <t>以上資料摘要謹供參考，詳情及資助要求以本計劃的申請指引為準，香港生產力促進局「 BUD專項基金」 執行機構保留修訂本文及本計劃之條款和細則的權利及最終決定權。如有修改，恕不另行通知。</t>
  </si>
  <si>
    <t>本工具就申請準備所提供的規劃建議僅作為輔助參考。 對於是否申請成功及獲得資助，本工具不提供任何保證或擔保。 如因使用或依賴本工具提供的建議而引起的任何損失或損害，我們概不負責。</t>
  </si>
  <si>
    <r>
      <rPr>
        <u/>
        <sz val="9"/>
        <color rgb="FF0000FF"/>
        <rFont val="Helvetica"/>
        <family val="2"/>
      </rPr>
      <t>www.bud.hkpc.org</t>
    </r>
    <r>
      <rPr>
        <sz val="9"/>
        <color theme="1"/>
        <rFont val="Helvetica"/>
        <family val="2"/>
      </rPr>
      <t xml:space="preserve"> | +852 2788 6088 | bud_sec@hkpc.org </t>
    </r>
  </si>
  <si>
    <t>(版本:03/2025)</t>
  </si>
  <si>
    <t>你希望如何運用取得的資助？請根據你的發展目標，選擇開支類別，組成一個申請項目。</t>
  </si>
  <si>
    <t>查看：</t>
  </si>
  <si>
    <t>申請資助範圍(摘要)</t>
  </si>
  <si>
    <t>內地計劃申請指引</t>
  </si>
  <si>
    <t>自貿協定及投資協定計劃申請指引</t>
  </si>
  <si>
    <t>增設新業務單位的開支</t>
  </si>
  <si>
    <t>在有關目標市場新增設業務單位的相關開支</t>
  </si>
  <si>
    <t>額外增聘員工</t>
  </si>
  <si>
    <t>可額外增聘直接推進項目的員工</t>
  </si>
  <si>
    <t>機器設備</t>
  </si>
  <si>
    <t>可包括增加產能所需求的電器、設備及模具</t>
  </si>
  <si>
    <t>產品樣本</t>
  </si>
  <si>
    <t>購買物料 （不包括製作過程設計的員工/機器/設備的開支）、購買產品樣本</t>
  </si>
  <si>
    <t>廣告推廣</t>
  </si>
  <si>
    <t>商業廣告媒體投放廣告的開支及有關費用、贊助費、聘請代言人、代言推廣、購入肖像使用權及/或聘用網紅(KOL)等相關費用等</t>
  </si>
  <si>
    <t>展覽會/展銷會</t>
  </si>
  <si>
    <t>參加與發展當地業務有直接關係的展覽會/展銷會，包括虛擬展覽</t>
  </si>
  <si>
    <t xml:space="preserve">出差旅費 </t>
  </si>
  <si>
    <t>展覽會的交通、住宿</t>
  </si>
  <si>
    <t>設計/製作宣傳品</t>
  </si>
  <si>
    <t>製作宣傳品(如：傳單、小冊子、海報等)</t>
  </si>
  <si>
    <t>設計及建立網上銷售平台</t>
  </si>
  <si>
    <t>設計及建立網上銷售平台的開支</t>
  </si>
  <si>
    <t>建立 / 優化公司網頁</t>
  </si>
  <si>
    <t>建立或優化申請企業的公司網站開支</t>
  </si>
  <si>
    <t>流動應用程式（推廣用途）</t>
  </si>
  <si>
    <t>製作及優化流動應用程式</t>
  </si>
  <si>
    <t>檢測及認證服務</t>
  </si>
  <si>
    <t>目標市場檢測/認證/註冊開支</t>
  </si>
  <si>
    <t>專利和商標註冊</t>
  </si>
  <si>
    <t>專利／商標註冊／外觀設計／實用新型專利註冊／版權保護註冊費用</t>
  </si>
  <si>
    <t>其他開支</t>
  </si>
  <si>
    <t>包括並不屬於以上類別的可資助項目</t>
  </si>
  <si>
    <t>外聘核數</t>
  </si>
  <si>
    <t xml:space="preserve">如果項目推行期達18個月以上，將需要提交中期報告，及核數兩次 </t>
  </si>
  <si>
    <t>委聘外部顧問/執行機構</t>
  </si>
  <si>
    <r>
      <rPr>
        <b/>
        <u/>
        <sz val="11"/>
        <color theme="3" tint="0.499984740745262"/>
        <rFont val="Helvetica"/>
        <family val="2"/>
      </rPr>
      <t>只限</t>
    </r>
    <r>
      <rPr>
        <sz val="11"/>
        <color theme="3" tint="0.499984740745262"/>
        <rFont val="Helvetica"/>
        <family val="2"/>
      </rPr>
      <t>聘任合資格服務提供者以制定全盤業務發展計劃(第(i)類別)的顧問費用</t>
    </r>
  </si>
  <si>
    <t>3. 制定預算</t>
  </si>
  <si>
    <t>填寫網上申請表前，歡迎企業內部相關單位合作運用此試算表，為項目制定更適切的預算。</t>
  </si>
  <si>
    <t>1. 試算表已把你選擇了的開支類別中“預算”一欄標示出來。請在全部</t>
  </si>
  <si>
    <t>空格裡填上預算。如該選項之預算為0，請填入“0”（切勿留空）。</t>
  </si>
  <si>
    <r>
      <t>2. 看看“</t>
    </r>
    <r>
      <rPr>
        <b/>
        <sz val="14"/>
        <color rgb="FF000000"/>
        <rFont val="Helvetica"/>
        <family val="2"/>
      </rPr>
      <t>符合</t>
    </r>
    <r>
      <rPr>
        <b/>
        <sz val="14"/>
        <rFont val="Helvetica"/>
        <family val="2"/>
      </rPr>
      <t>限額？”</t>
    </r>
    <r>
      <rPr>
        <sz val="14"/>
        <color theme="1"/>
        <rFont val="Helvetica"/>
        <family val="2"/>
      </rPr>
      <t>一欄有沒有超出預算？</t>
    </r>
  </si>
  <si>
    <t>項目支出</t>
  </si>
  <si>
    <t xml:space="preserve">支出描述 </t>
  </si>
  <si>
    <t>預算 (HK$)</t>
  </si>
  <si>
    <t>小計 (HK$)</t>
  </si>
  <si>
    <t>上限 (HK$)</t>
  </si>
  <si>
    <t>資助比例上限</t>
  </si>
  <si>
    <t>符合限額?</t>
  </si>
  <si>
    <t>須考慮事項</t>
  </si>
  <si>
    <t>申請者備註</t>
  </si>
  <si>
    <t>租賃 (上限為最多3個月)</t>
  </si>
  <si>
    <t>≤ 總開支的20%</t>
  </si>
  <si>
    <t>所在城市、與發展當地業務是否有直接關係等</t>
  </si>
  <si>
    <t>牌照／註冊費/專業費用</t>
  </si>
  <si>
    <t>裝修費 (不包括水電煤費、傢俬及日常營運性質的設備)</t>
  </si>
  <si>
    <t>於香港額外增聘員工的薪金</t>
  </si>
  <si>
    <t>≤ 總開支的50%</t>
  </si>
  <si>
    <t>推行項目的額外人手職責</t>
  </si>
  <si>
    <t xml:space="preserve">於目標市場額外增聘員工的薪金 (最長為6個月) </t>
  </si>
  <si>
    <t>額外增聘員工的附帶開支 (包括僱主所需支付的強積金供款、招聘廣告開支等)</t>
  </si>
  <si>
    <t>購買/租賃額外機器設備的開支</t>
  </si>
  <si>
    <t>≤ 總開支的70%</t>
  </si>
  <si>
    <t>機器/設備/電腦軟件名稱、規格、數量與報價</t>
  </si>
  <si>
    <t>其他額外設備開支(如調試、更新、安裝、項目推行期間額外機器設備涉及的保養開支等)</t>
  </si>
  <si>
    <t>購買物料（不包括製作過程設計的員工/機器/設備的開支</t>
  </si>
  <si>
    <t>≤ 總開支的30%</t>
  </si>
  <si>
    <t>樣本內容與數量</t>
  </si>
  <si>
    <t>購買產品樣本</t>
  </si>
  <si>
    <t>商業廣告媒體投放廣告的開支</t>
  </si>
  <si>
    <t>廣告媒體、數量、推廣地區、對象、相關開支 （代言推廣、肖像使用權、KOL）</t>
  </si>
  <si>
    <t>聘請代言人、代言推廣、購入肖像使用權及/或聘用網紅 (KOL)等</t>
  </si>
  <si>
    <t>與廣告相關的代營運費用  (時期不多於6個月)</t>
  </si>
  <si>
    <t>其他廣告相關開支</t>
  </si>
  <si>
    <t>攤位租金</t>
  </si>
  <si>
    <t>不適用</t>
  </si>
  <si>
    <t>該展會與發展當地業務的直接關係</t>
  </si>
  <si>
    <t>攤位佈置/製作</t>
  </si>
  <si>
    <t>物流費、保險費等</t>
  </si>
  <si>
    <t>其他展覽會/展銷會（虛擬展覽）相關開支</t>
  </si>
  <si>
    <t>交通</t>
  </si>
  <si>
    <t>交通及住宿開支與項目措施的直接關係</t>
  </si>
  <si>
    <t>住宿</t>
  </si>
  <si>
    <t>宣傳品的內容、推廣對象。印刷品的尺寸及頁數等資料</t>
  </si>
  <si>
    <t>其他相關的開支</t>
  </si>
  <si>
    <t>網上銷售平台的銷售地區／對象</t>
  </si>
  <si>
    <t>與建立網上銷售平台相關的代營運費用  (時期不多於6個月)</t>
  </si>
  <si>
    <t>建立網頁</t>
  </si>
  <si>
    <t>網頁內容、推廣地區／對象</t>
  </si>
  <si>
    <t>優化網頁</t>
  </si>
  <si>
    <t>優化網頁的開支上限為港幣10萬</t>
  </si>
  <si>
    <t>製作流動應用程式</t>
  </si>
  <si>
    <t>應用程式內容、
推廣地區／對象</t>
  </si>
  <si>
    <t>優化流動應用程式</t>
  </si>
  <si>
    <t>檢測／認證註冊內容、用途</t>
  </si>
  <si>
    <t>商標註冊</t>
  </si>
  <si>
    <r>
      <rPr>
        <b/>
        <sz val="11"/>
        <color theme="1"/>
        <rFont val="Helvetica"/>
        <family val="2"/>
      </rPr>
      <t>每間企業最高累計資助</t>
    </r>
    <r>
      <rPr>
        <sz val="11"/>
        <color theme="1"/>
        <rFont val="Helvetica"/>
        <family val="2"/>
      </rPr>
      <t>金額為港幣60萬元</t>
    </r>
  </si>
  <si>
    <t>備註：此預算表假設企業為第一次申請。具體資助額視乎企業是否在過往的BUD專項基金申請項目中獲得此類別資助</t>
  </si>
  <si>
    <t>專利註冊（外觀設計、實用新型專利、版權保護等）</t>
  </si>
  <si>
    <t>外聘核數費用</t>
  </si>
  <si>
    <t>每次核數費用不可超過港幣1萬元，並計入企業的資助上限。如果項目推行期達18個月以上，需核數兩次 。</t>
  </si>
  <si>
    <t>聘任合資格顧問指定全盤業務發展計畫（第(i)類別）</t>
  </si>
  <si>
    <t>&lt; 總開支的50%</t>
  </si>
  <si>
    <t>、</t>
  </si>
  <si>
    <t>聘任合資格顧問指定全盤業務發展計畫（第(ii)類別）</t>
  </si>
  <si>
    <t>申請項目總開支：</t>
  </si>
  <si>
    <t>HKD ($)</t>
  </si>
  <si>
    <t>申請資助總額：</t>
  </si>
  <si>
    <r>
      <t xml:space="preserve">項目預算調整小貼士:
</t>
    </r>
    <r>
      <rPr>
        <sz val="11"/>
        <color rgb="FF000000"/>
        <rFont val="Helvetica"/>
        <family val="2"/>
      </rPr>
      <t>✅ 請避免為增加整體項目預算而過份增加工作量。評審準則包括項目是否符合發展目標及是否清晰、可行、和合理。
✅ 可考慮分拆項目範圍，利用多於一個項目完成發展目標。每家企業能最多獲資助70個項目。</t>
    </r>
  </si>
  <si>
    <t>請選擇</t>
  </si>
  <si>
    <t>發展品牌</t>
  </si>
  <si>
    <t>升級轉型</t>
  </si>
  <si>
    <t>拓展內銷市場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</si>
</sst>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50" x14ac:knownFonts="1">
    <font>
      <sz val="11"/>
      <color theme="1"/>
      <name val="Arial"/>
    </font>
    <font>
      <sz val="11"/>
      <color theme="1"/>
      <name val="Calibri"/>
      <family val="2"/>
    </font>
    <font>
      <u/>
      <sz val="11"/>
      <color theme="10"/>
      <name val="Arial"/>
      <family val="2"/>
    </font>
    <font>
      <sz val="11"/>
      <color theme="1"/>
      <name val="Helvetica"/>
      <family val="2"/>
    </font>
    <font>
      <sz val="26"/>
      <color theme="1"/>
      <name val="Helvetica"/>
      <family val="2"/>
    </font>
    <font>
      <sz val="14"/>
      <color theme="1"/>
      <name val="Helvetica"/>
      <family val="2"/>
    </font>
    <font>
      <b/>
      <u/>
      <sz val="11"/>
      <color rgb="FF3D85C6"/>
      <name val="Helvetica"/>
      <family val="2"/>
    </font>
    <font>
      <b/>
      <u/>
      <sz val="13"/>
      <color rgb="FF0B5394"/>
      <name val="Helvetica"/>
      <family val="2"/>
    </font>
    <font>
      <sz val="14"/>
      <color rgb="FF000000"/>
      <name val="Helvetica"/>
      <family val="2"/>
    </font>
    <font>
      <sz val="11"/>
      <color rgb="FF0B5394"/>
      <name val="Helvetica"/>
      <family val="2"/>
    </font>
    <font>
      <b/>
      <sz val="12"/>
      <color theme="1"/>
      <name val="Helvetica"/>
      <family val="2"/>
    </font>
    <font>
      <sz val="11"/>
      <color rgb="FF1C4587"/>
      <name val="Helvetica"/>
      <family val="2"/>
    </font>
    <font>
      <b/>
      <sz val="13"/>
      <color theme="1"/>
      <name val="Helvetica"/>
      <family val="2"/>
    </font>
    <font>
      <sz val="10"/>
      <name val="Helvetica"/>
      <family val="2"/>
    </font>
    <font>
      <sz val="10"/>
      <color rgb="FFCC4125"/>
      <name val="Helvetica"/>
      <family val="2"/>
    </font>
    <font>
      <sz val="12"/>
      <color rgb="FFB7B7B7"/>
      <name val="Helvetica"/>
      <family val="2"/>
    </font>
    <font>
      <sz val="11"/>
      <name val="Helvetica"/>
      <family val="2"/>
    </font>
    <font>
      <sz val="11"/>
      <color rgb="FF3C4043"/>
      <name val="Helvetica"/>
      <family val="2"/>
    </font>
    <font>
      <sz val="11"/>
      <color rgb="FF999999"/>
      <name val="Helvetica"/>
      <family val="2"/>
    </font>
    <font>
      <sz val="11"/>
      <color rgb="FF674EA7"/>
      <name val="Helvetica"/>
      <family val="2"/>
    </font>
    <font>
      <sz val="10"/>
      <color rgb="FF674EA7"/>
      <name val="Helvetica"/>
      <family val="2"/>
    </font>
    <font>
      <b/>
      <sz val="11"/>
      <color theme="1"/>
      <name val="Helvetica"/>
      <family val="2"/>
    </font>
    <font>
      <b/>
      <u/>
      <sz val="16"/>
      <color rgb="FF0000FF"/>
      <name val="Helvetica"/>
      <family val="2"/>
    </font>
    <font>
      <sz val="11"/>
      <color rgb="FF666666"/>
      <name val="Helvetica"/>
      <family val="2"/>
    </font>
    <font>
      <sz val="9"/>
      <color theme="1"/>
      <name val="Helvetica"/>
      <family val="2"/>
    </font>
    <font>
      <sz val="11"/>
      <color theme="0"/>
      <name val="Helvetica"/>
      <family val="2"/>
    </font>
    <font>
      <sz val="12"/>
      <color rgb="FF000000"/>
      <name val="Helvetica"/>
      <family val="2"/>
    </font>
    <font>
      <sz val="12"/>
      <name val="Helvetica"/>
      <family val="2"/>
    </font>
    <font>
      <u/>
      <sz val="11"/>
      <color rgb="FF0000FF"/>
      <name val="Helvetica"/>
      <family val="2"/>
    </font>
    <font>
      <sz val="11"/>
      <color rgb="FF000000"/>
      <name val="Helvetica"/>
      <family val="2"/>
    </font>
    <font>
      <sz val="18"/>
      <color theme="1"/>
      <name val="Helvetica"/>
      <family val="2"/>
    </font>
    <font>
      <b/>
      <sz val="11"/>
      <color rgb="FF0B5394"/>
      <name val="Helvetica"/>
      <family val="2"/>
    </font>
    <font>
      <b/>
      <sz val="13"/>
      <color rgb="FF674EA7"/>
      <name val="Helvetica"/>
      <family val="2"/>
    </font>
    <font>
      <b/>
      <sz val="14"/>
      <color rgb="FF000000"/>
      <name val="Helvetica"/>
      <family val="2"/>
    </font>
    <font>
      <b/>
      <sz val="14"/>
      <name val="Helvetica"/>
      <family val="2"/>
    </font>
    <font>
      <b/>
      <sz val="11"/>
      <color rgb="FFFFFFFF"/>
      <name val="Helvetica"/>
      <family val="2"/>
    </font>
    <font>
      <sz val="11"/>
      <color rgb="FFC00000"/>
      <name val="Helvetica"/>
      <family val="2"/>
    </font>
    <font>
      <sz val="11"/>
      <color rgb="FFFFFFFF"/>
      <name val="Helvetica"/>
      <family val="2"/>
    </font>
    <font>
      <sz val="11"/>
      <color rgb="FF3D85C6"/>
      <name val="Helvetica"/>
      <family val="2"/>
    </font>
    <font>
      <b/>
      <sz val="14"/>
      <color theme="1"/>
      <name val="Helvetica"/>
      <family val="2"/>
    </font>
    <font>
      <b/>
      <sz val="12"/>
      <color rgb="FFCC4125"/>
      <name val="Helvetica"/>
      <family val="2"/>
    </font>
    <font>
      <sz val="10"/>
      <color rgb="FF0B5394"/>
      <name val="Helvetica"/>
      <family val="2"/>
    </font>
    <font>
      <b/>
      <sz val="11"/>
      <name val="Helvetica"/>
      <family val="2"/>
    </font>
    <font>
      <b/>
      <sz val="11"/>
      <color rgb="FF000000"/>
      <name val="Helvetica"/>
      <family val="2"/>
    </font>
    <font>
      <u/>
      <sz val="9"/>
      <color rgb="FF0000FF"/>
      <name val="Helvetica"/>
      <family val="2"/>
    </font>
    <font>
      <sz val="11"/>
      <color theme="3" tint="0.499984740745262"/>
      <name val="Helvetica"/>
      <family val="2"/>
    </font>
    <font>
      <b/>
      <u/>
      <sz val="11"/>
      <color theme="3" tint="0.499984740745262"/>
      <name val="Helvetica"/>
      <family val="2"/>
    </font>
    <font>
      <sz val="11"/>
      <color theme="3" tint="0.499984740745262"/>
      <name val="Helvetica"/>
    </font>
    <font>
      <sz val="12"/>
      <color rgb="FF000000"/>
      <name val="Calibri"/>
      <family val="2"/>
    </font>
    <font>
      <sz val="13"/>
      <color rgb="FF00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  <fill>
      <patternFill patternType="solid">
        <fgColor rgb="FFF3F3F3"/>
        <bgColor rgb="FFF3F3F3"/>
      </patternFill>
    </fill>
    <fill>
      <patternFill patternType="solid">
        <fgColor rgb="FF434343"/>
        <bgColor rgb="FF434343"/>
      </patternFill>
    </fill>
    <fill>
      <patternFill patternType="solid">
        <fgColor rgb="FFEFEFEF"/>
        <bgColor rgb="FFEFEFEF"/>
      </patternFill>
    </fill>
    <fill>
      <patternFill patternType="solid">
        <fgColor theme="0"/>
        <bgColor rgb="FFFCE5CD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FCE5CD"/>
      </patternFill>
    </fill>
    <fill>
      <patternFill patternType="solid">
        <fgColor rgb="FFCCCCCC"/>
        <bgColor indexed="64"/>
      </patternFill>
    </fill>
  </fills>
  <borders count="118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ck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ck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CCCCCC"/>
      </right>
      <top style="thin">
        <color rgb="FFCCCCCC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666666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ck">
        <color rgb="FFFFFFFF"/>
      </left>
      <right/>
      <top style="thin">
        <color rgb="FFFFFFFF"/>
      </top>
      <bottom style="thick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thin">
        <color rgb="FFF3F3F3"/>
      </right>
      <top style="thin">
        <color rgb="FFF3F3F3"/>
      </top>
      <bottom style="thin">
        <color rgb="FFF3F3F3"/>
      </bottom>
      <diagonal/>
    </border>
    <border>
      <left style="thin">
        <color rgb="FFF3F3F3"/>
      </left>
      <right style="thin">
        <color rgb="FFF3F3F3"/>
      </right>
      <top style="thin">
        <color rgb="FFF3F3F3"/>
      </top>
      <bottom style="thin">
        <color rgb="FFF3F3F3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/>
      <bottom style="medium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/>
      <top style="medium">
        <color rgb="FF434343"/>
      </top>
      <bottom style="thin">
        <color rgb="FF073763"/>
      </bottom>
      <diagonal/>
    </border>
    <border>
      <left/>
      <right style="thin">
        <color rgb="FF434343"/>
      </right>
      <top style="medium">
        <color rgb="FF434343"/>
      </top>
      <bottom style="thin">
        <color rgb="FF434343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/>
      <top/>
      <bottom/>
      <diagonal/>
    </border>
    <border>
      <left style="thin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 style="thin">
        <color rgb="FFFFFFFF"/>
      </left>
      <right style="thin">
        <color rgb="FFFFFFFF"/>
      </right>
      <top style="medium">
        <color rgb="FFFFFFFF"/>
      </top>
      <bottom style="thin">
        <color rgb="FFFFFFFF"/>
      </bottom>
      <diagonal/>
    </border>
    <border>
      <left style="thick">
        <color rgb="FFFFFFFF"/>
      </left>
      <right style="thick">
        <color rgb="FFFFFFFF"/>
      </right>
      <top style="thin">
        <color rgb="FFFFFFFF"/>
      </top>
      <bottom style="thin">
        <color rgb="FFFFFFFF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ck">
        <color rgb="FFFFFFFF"/>
      </left>
      <right/>
      <top style="thick">
        <color rgb="FFFFFFFF"/>
      </top>
      <bottom style="thick">
        <color rgb="FFFFFFFF"/>
      </bottom>
      <diagonal/>
    </border>
    <border>
      <left style="thin">
        <color rgb="FFFFFFFF"/>
      </left>
      <right/>
      <top style="thin">
        <color rgb="FFFFFFFF"/>
      </top>
      <bottom style="medium">
        <color rgb="FFFFFFFF"/>
      </bottom>
      <diagonal/>
    </border>
    <border>
      <left/>
      <right/>
      <top style="thin">
        <color rgb="FFFFFFFF"/>
      </top>
      <bottom style="medium">
        <color rgb="FFFFFFFF"/>
      </bottom>
      <diagonal/>
    </border>
    <border>
      <left style="thick">
        <color rgb="FFFFFFFF"/>
      </left>
      <right style="thick">
        <color rgb="FFFFFFFF"/>
      </right>
      <top/>
      <bottom style="thick">
        <color rgb="FFFFFFFF"/>
      </bottom>
      <diagonal/>
    </border>
    <border>
      <left style="thick">
        <color rgb="FFFFFFFF"/>
      </left>
      <right/>
      <top/>
      <bottom style="thick">
        <color rgb="FFFFFFFF"/>
      </bottom>
      <diagonal/>
    </border>
    <border>
      <left/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/>
      <bottom/>
      <diagonal/>
    </border>
    <border>
      <left style="thin">
        <color theme="0"/>
      </left>
      <right/>
      <top style="thin">
        <color rgb="FFFFFFFF"/>
      </top>
      <bottom style="thin">
        <color rgb="FFFFFFFF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theme="0" tint="-0.249977111117893"/>
      </left>
      <right style="thin">
        <color theme="0" tint="-0.249977111117893"/>
      </right>
      <top style="thick">
        <color rgb="FFF3F3F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ck">
        <color rgb="FFF3F3F3"/>
      </top>
      <bottom style="thick">
        <color rgb="FFF3F3F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ck">
        <color rgb="FFF3F3F3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/>
      <top style="thin">
        <color theme="4" tint="0.79998168889431442"/>
      </top>
      <bottom/>
      <diagonal/>
    </border>
    <border>
      <left/>
      <right/>
      <top style="thin">
        <color theme="4" tint="0.79998168889431442"/>
      </top>
      <bottom/>
      <diagonal/>
    </border>
    <border>
      <left style="thin">
        <color rgb="FFFFFFFF"/>
      </left>
      <right/>
      <top style="medium">
        <color rgb="FFFFFFFF"/>
      </top>
      <bottom style="thin">
        <color rgb="FFFFFFFF"/>
      </bottom>
      <diagonal/>
    </border>
    <border>
      <left style="thin">
        <color theme="0"/>
      </left>
      <right style="medium">
        <color rgb="FFFFFFFF"/>
      </right>
      <top style="thin">
        <color theme="4" tint="0.79998168889431442"/>
      </top>
      <bottom style="medium">
        <color rgb="FF434343"/>
      </bottom>
      <diagonal/>
    </border>
    <border>
      <left/>
      <right style="medium">
        <color rgb="FFFFFFFF"/>
      </right>
      <top/>
      <bottom style="thin">
        <color theme="0" tint="-0.14999847407452621"/>
      </bottom>
      <diagonal/>
    </border>
    <border>
      <left style="medium">
        <color rgb="FFFFFFFF"/>
      </left>
      <right/>
      <top/>
      <bottom style="thin">
        <color theme="0" tint="-0.14999847407452621"/>
      </bottom>
      <diagonal/>
    </border>
    <border>
      <left/>
      <right style="medium">
        <color rgb="FFFFFFFF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rgb="FFFFFFFF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rgb="FFBFBFBF"/>
      </left>
      <right style="thin">
        <color rgb="FFBFBFBF"/>
      </right>
      <top style="thick">
        <color rgb="FFF3F3F3"/>
      </top>
      <bottom/>
      <diagonal/>
    </border>
    <border>
      <left style="thin">
        <color rgb="FFBFBFBF"/>
      </left>
      <right style="thin">
        <color rgb="FFBFBFBF"/>
      </right>
      <top/>
      <bottom style="thick">
        <color rgb="FFF3F3F3"/>
      </bottom>
      <diagonal/>
    </border>
    <border>
      <left style="medium">
        <color theme="4" tint="0.79998168889431442"/>
      </left>
      <right style="medium">
        <color theme="4" tint="0.79998168889431442"/>
      </right>
      <top style="medium">
        <color theme="4" tint="0.79998168889431442"/>
      </top>
      <bottom style="double">
        <color theme="4" tint="0.79998168889431442"/>
      </bottom>
      <diagonal/>
    </border>
    <border>
      <left style="medium">
        <color theme="4" tint="0.79998168889431442"/>
      </left>
      <right style="medium">
        <color theme="4" tint="0.79998168889431442"/>
      </right>
      <top/>
      <bottom style="double">
        <color theme="4" tint="0.79998168889431442"/>
      </bottom>
      <diagonal/>
    </border>
    <border>
      <left style="medium">
        <color theme="4" tint="0.79998168889431442"/>
      </left>
      <right style="medium">
        <color theme="4" tint="0.79998168889431442"/>
      </right>
      <top/>
      <bottom style="medium">
        <color theme="4" tint="0.79998168889431442"/>
      </bottom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ck">
        <color rgb="FFFFFFFF"/>
      </left>
      <right style="thick">
        <color rgb="FFFFFFFF"/>
      </right>
      <top style="thin">
        <color rgb="FFFFFFFF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thin">
        <color rgb="FFFFFFFF"/>
      </left>
      <right/>
      <top style="thin">
        <color rgb="FFFFFFFF"/>
      </top>
      <bottom style="medium">
        <color theme="0"/>
      </bottom>
      <diagonal/>
    </border>
    <border>
      <left/>
      <right style="thin">
        <color rgb="FFFFFFFF"/>
      </right>
      <top style="thin">
        <color rgb="FFFFFFFF"/>
      </top>
      <bottom style="medium">
        <color theme="0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 style="thin">
        <color rgb="FFFFFFFF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 style="thin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thick">
        <color rgb="FFF3F3F3"/>
      </top>
      <bottom style="thick">
        <color rgb="FFF3F3F3"/>
      </bottom>
      <diagonal/>
    </border>
    <border>
      <left/>
      <right/>
      <top style="thick">
        <color rgb="FFF3F3F3"/>
      </top>
      <bottom/>
      <diagonal/>
    </border>
    <border>
      <left style="thin">
        <color rgb="FFCCCCCC"/>
      </left>
      <right/>
      <top style="medium">
        <color rgb="FFCCCCCC"/>
      </top>
      <bottom/>
      <diagonal/>
    </border>
    <border>
      <left style="thin">
        <color rgb="FFCCCCCC"/>
      </left>
      <right/>
      <top/>
      <bottom/>
      <diagonal/>
    </border>
    <border>
      <left style="thin">
        <color rgb="FFCCCCCC"/>
      </left>
      <right/>
      <top/>
      <bottom style="medium">
        <color rgb="FFCCCCCC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CCCCCC"/>
      </top>
      <bottom style="thin">
        <color theme="0"/>
      </bottom>
      <diagonal/>
    </border>
    <border>
      <left style="thick">
        <color rgb="FFFFFFFF"/>
      </left>
      <right/>
      <top style="medium">
        <color rgb="FFFFFFFF"/>
      </top>
      <bottom style="thick">
        <color rgb="FFFFFFFF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rgb="FFCCCCCC"/>
      </right>
      <top style="thin">
        <color theme="0"/>
      </top>
      <bottom style="thin">
        <color theme="0"/>
      </bottom>
      <diagonal/>
    </border>
    <border>
      <left style="thin">
        <color theme="0" tint="-0.249977111117893"/>
      </left>
      <right/>
      <top style="thick">
        <color rgb="FFF3F3F3"/>
      </top>
      <bottom style="thick">
        <color rgb="FFF3F3F3"/>
      </bottom>
      <diagonal/>
    </border>
    <border>
      <left style="thin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/>
      <bottom style="thin">
        <color rgb="FFEEF1F0"/>
      </bottom>
      <diagonal/>
    </border>
    <border>
      <left/>
      <right style="medium">
        <color rgb="FFFFFFFF"/>
      </right>
      <top style="thin">
        <color theme="0" tint="-0.14999847407452621"/>
      </top>
      <bottom style="thin">
        <color rgb="FFCCCCCC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ck">
        <color rgb="FFFFFFFF"/>
      </left>
      <right/>
      <top style="thick">
        <color rgb="FFFFFFFF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 tint="-0.14999847407452621"/>
      </bottom>
      <diagonal/>
    </border>
    <border>
      <left/>
      <right style="medium">
        <color rgb="FFFFFFFF"/>
      </right>
      <top style="thin">
        <color rgb="FFCCCCCC"/>
      </top>
      <bottom style="thin">
        <color theme="0" tint="-0.14999847407452621"/>
      </bottom>
      <diagonal/>
    </border>
    <border>
      <left/>
      <right style="thin">
        <color rgb="FFD9D9D9"/>
      </right>
      <top/>
      <bottom style="thin">
        <color theme="0" tint="-0.14999847407452621"/>
      </bottom>
      <diagonal/>
    </border>
    <border>
      <left/>
      <right style="thin">
        <color rgb="FFD9D9D9"/>
      </right>
      <top style="thin">
        <color rgb="FFEEF1F0"/>
      </top>
      <bottom style="thin">
        <color theme="0" tint="-0.14999847407452621"/>
      </bottom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/>
      <right style="thick">
        <color rgb="FFFFFFFF"/>
      </right>
      <top/>
      <bottom style="thick">
        <color rgb="FFFFFFFF"/>
      </bottom>
      <diagonal/>
    </border>
    <border>
      <left style="thick">
        <color rgb="FFFFFFFF"/>
      </left>
      <right style="thick">
        <color rgb="FFFFFFFF"/>
      </right>
      <top/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rgb="FFCCCCCC"/>
      </right>
      <top/>
      <bottom/>
      <diagonal/>
    </border>
    <border>
      <left style="thick">
        <color rgb="FFFFFFFF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rgb="FFBFBFBF"/>
      </left>
      <right style="thin">
        <color rgb="FFBFBFBF"/>
      </right>
      <top/>
      <bottom/>
      <diagonal/>
    </border>
    <border>
      <left/>
      <right style="thin">
        <color rgb="FFD9D9D9"/>
      </right>
      <top style="thin">
        <color rgb="FFEEF1F0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89">
    <xf numFmtId="0" fontId="0" fillId="0" borderId="0" xfId="0"/>
    <xf numFmtId="0" fontId="1" fillId="0" borderId="0" xfId="0" applyFont="1"/>
    <xf numFmtId="0" fontId="3" fillId="9" borderId="44" xfId="0" applyFont="1" applyFill="1" applyBorder="1"/>
    <xf numFmtId="0" fontId="4" fillId="9" borderId="44" xfId="0" applyFont="1" applyFill="1" applyBorder="1"/>
    <xf numFmtId="0" fontId="5" fillId="9" borderId="44" xfId="0" applyFont="1" applyFill="1" applyBorder="1" applyAlignment="1">
      <alignment horizontal="left" vertical="center"/>
    </xf>
    <xf numFmtId="0" fontId="3" fillId="9" borderId="44" xfId="0" applyFont="1" applyFill="1" applyBorder="1" applyAlignment="1">
      <alignment horizontal="center" vertical="center"/>
    </xf>
    <xf numFmtId="3" fontId="3" fillId="9" borderId="44" xfId="0" applyNumberFormat="1" applyFont="1" applyFill="1" applyBorder="1" applyAlignment="1">
      <alignment horizontal="center" vertical="center"/>
    </xf>
    <xf numFmtId="0" fontId="3" fillId="8" borderId="44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0" borderId="0" xfId="0" applyFont="1"/>
    <xf numFmtId="0" fontId="3" fillId="10" borderId="44" xfId="0" applyFont="1" applyFill="1" applyBorder="1"/>
    <xf numFmtId="0" fontId="4" fillId="10" borderId="44" xfId="0" applyFont="1" applyFill="1" applyBorder="1"/>
    <xf numFmtId="0" fontId="5" fillId="10" borderId="44" xfId="0" applyFont="1" applyFill="1" applyBorder="1" applyAlignment="1">
      <alignment horizontal="left"/>
    </xf>
    <xf numFmtId="3" fontId="3" fillId="10" borderId="44" xfId="0" applyNumberFormat="1" applyFont="1" applyFill="1" applyBorder="1" applyAlignment="1">
      <alignment horizontal="center" vertical="center"/>
    </xf>
    <xf numFmtId="0" fontId="3" fillId="10" borderId="44" xfId="0" applyFont="1" applyFill="1" applyBorder="1" applyAlignment="1">
      <alignment vertical="center"/>
    </xf>
    <xf numFmtId="0" fontId="4" fillId="10" borderId="44" xfId="0" applyFont="1" applyFill="1" applyBorder="1" applyAlignment="1">
      <alignment horizontal="left" vertical="center"/>
    </xf>
    <xf numFmtId="0" fontId="5" fillId="10" borderId="44" xfId="0" applyFont="1" applyFill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10" borderId="44" xfId="0" applyFont="1" applyFill="1" applyBorder="1" applyAlignment="1">
      <alignment horizontal="left" vertical="center"/>
    </xf>
    <xf numFmtId="3" fontId="6" fillId="10" borderId="44" xfId="0" applyNumberFormat="1" applyFont="1" applyFill="1" applyBorder="1" applyAlignment="1">
      <alignment vertical="center" wrapText="1"/>
    </xf>
    <xf numFmtId="0" fontId="10" fillId="10" borderId="44" xfId="0" applyFont="1" applyFill="1" applyBorder="1" applyAlignment="1">
      <alignment horizontal="left" vertical="center"/>
    </xf>
    <xf numFmtId="0" fontId="3" fillId="7" borderId="44" xfId="0" applyFont="1" applyFill="1" applyBorder="1"/>
    <xf numFmtId="0" fontId="10" fillId="7" borderId="44" xfId="0" applyFont="1" applyFill="1" applyBorder="1" applyAlignment="1">
      <alignment horizontal="left" vertical="center"/>
    </xf>
    <xf numFmtId="0" fontId="3" fillId="7" borderId="44" xfId="0" applyFont="1" applyFill="1" applyBorder="1" applyAlignment="1">
      <alignment vertical="center"/>
    </xf>
    <xf numFmtId="3" fontId="6" fillId="7" borderId="44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3" fontId="6" fillId="0" borderId="8" xfId="0" applyNumberFormat="1" applyFont="1" applyBorder="1" applyAlignment="1">
      <alignment vertical="center" wrapText="1"/>
    </xf>
    <xf numFmtId="0" fontId="3" fillId="2" borderId="9" xfId="0" applyFont="1" applyFill="1" applyBorder="1" applyAlignment="1">
      <alignment vertical="center"/>
    </xf>
    <xf numFmtId="0" fontId="3" fillId="0" borderId="10" xfId="0" applyFont="1" applyBorder="1" applyAlignment="1">
      <alignment horizontal="right" vertical="center"/>
    </xf>
    <xf numFmtId="0" fontId="3" fillId="0" borderId="10" xfId="0" applyFont="1" applyBorder="1" applyAlignment="1">
      <alignment vertical="center"/>
    </xf>
    <xf numFmtId="3" fontId="6" fillId="0" borderId="10" xfId="0" applyNumberFormat="1" applyFont="1" applyBorder="1" applyAlignment="1">
      <alignment vertical="center" wrapText="1"/>
    </xf>
    <xf numFmtId="0" fontId="3" fillId="2" borderId="11" xfId="0" applyFont="1" applyFill="1" applyBorder="1" applyAlignment="1">
      <alignment vertical="center"/>
    </xf>
    <xf numFmtId="0" fontId="14" fillId="2" borderId="7" xfId="0" applyFont="1" applyFill="1" applyBorder="1" applyAlignment="1">
      <alignment vertical="top"/>
    </xf>
    <xf numFmtId="0" fontId="3" fillId="0" borderId="1" xfId="0" applyFont="1" applyBorder="1" applyAlignment="1">
      <alignment vertical="center"/>
    </xf>
    <xf numFmtId="0" fontId="12" fillId="0" borderId="10" xfId="0" applyFont="1" applyBorder="1" applyAlignment="1">
      <alignment horizontal="left" vertical="center"/>
    </xf>
    <xf numFmtId="0" fontId="3" fillId="0" borderId="12" xfId="0" applyFont="1" applyBorder="1"/>
    <xf numFmtId="0" fontId="3" fillId="0" borderId="10" xfId="0" applyFont="1" applyBorder="1" applyAlignment="1">
      <alignment horizontal="center" vertical="center"/>
    </xf>
    <xf numFmtId="0" fontId="3" fillId="2" borderId="11" xfId="0" applyFont="1" applyFill="1" applyBorder="1"/>
    <xf numFmtId="0" fontId="3" fillId="0" borderId="10" xfId="0" applyFont="1" applyBorder="1" applyAlignment="1">
      <alignment horizontal="left" vertical="center"/>
    </xf>
    <xf numFmtId="0" fontId="3" fillId="0" borderId="10" xfId="0" applyFont="1" applyBorder="1"/>
    <xf numFmtId="3" fontId="17" fillId="2" borderId="0" xfId="0" applyNumberFormat="1" applyFont="1" applyFill="1" applyAlignment="1">
      <alignment horizontal="left"/>
    </xf>
    <xf numFmtId="0" fontId="18" fillId="0" borderId="10" xfId="0" applyFont="1" applyBorder="1" applyAlignment="1">
      <alignment vertical="center"/>
    </xf>
    <xf numFmtId="0" fontId="10" fillId="0" borderId="10" xfId="0" applyFont="1" applyBorder="1" applyAlignment="1">
      <alignment horizontal="left" vertical="center"/>
    </xf>
    <xf numFmtId="0" fontId="3" fillId="0" borderId="10" xfId="0" applyFont="1" applyBorder="1" applyAlignment="1">
      <alignment horizontal="right"/>
    </xf>
    <xf numFmtId="164" fontId="15" fillId="0" borderId="17" xfId="0" applyNumberFormat="1" applyFont="1" applyBorder="1" applyAlignment="1">
      <alignment horizontal="left"/>
    </xf>
    <xf numFmtId="0" fontId="5" fillId="0" borderId="10" xfId="0" applyFont="1" applyBorder="1" applyAlignment="1">
      <alignment horizontal="right"/>
    </xf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left"/>
    </xf>
    <xf numFmtId="3" fontId="6" fillId="0" borderId="10" xfId="0" applyNumberFormat="1" applyFont="1" applyBorder="1" applyAlignment="1">
      <alignment wrapText="1"/>
    </xf>
    <xf numFmtId="0" fontId="3" fillId="3" borderId="4" xfId="0" applyFont="1" applyFill="1" applyBorder="1"/>
    <xf numFmtId="0" fontId="3" fillId="0" borderId="0" xfId="0" applyFont="1" applyAlignment="1">
      <alignment horizontal="center" vertical="center"/>
    </xf>
    <xf numFmtId="0" fontId="20" fillId="2" borderId="7" xfId="0" applyFont="1" applyFill="1" applyBorder="1"/>
    <xf numFmtId="0" fontId="21" fillId="0" borderId="10" xfId="0" applyFont="1" applyBorder="1" applyAlignment="1">
      <alignment horizontal="left" vertical="center"/>
    </xf>
    <xf numFmtId="3" fontId="21" fillId="0" borderId="10" xfId="0" applyNumberFormat="1" applyFont="1" applyBorder="1" applyAlignment="1">
      <alignment horizontal="left" vertical="center"/>
    </xf>
    <xf numFmtId="3" fontId="3" fillId="0" borderId="10" xfId="0" applyNumberFormat="1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3" fontId="22" fillId="0" borderId="10" xfId="1" applyNumberFormat="1" applyFont="1" applyBorder="1" applyAlignment="1">
      <alignment horizontal="right" vertical="center"/>
    </xf>
    <xf numFmtId="0" fontId="3" fillId="3" borderId="13" xfId="0" applyFont="1" applyFill="1" applyBorder="1" applyAlignment="1">
      <alignment vertical="center"/>
    </xf>
    <xf numFmtId="3" fontId="23" fillId="0" borderId="10" xfId="0" applyNumberFormat="1" applyFont="1" applyBorder="1" applyAlignment="1">
      <alignment horizontal="right" vertical="center"/>
    </xf>
    <xf numFmtId="0" fontId="3" fillId="2" borderId="19" xfId="0" applyFont="1" applyFill="1" applyBorder="1" applyAlignment="1">
      <alignment vertical="center"/>
    </xf>
    <xf numFmtId="0" fontId="3" fillId="2" borderId="44" xfId="0" applyFont="1" applyFill="1" applyBorder="1" applyAlignment="1">
      <alignment vertical="center"/>
    </xf>
    <xf numFmtId="0" fontId="24" fillId="0" borderId="20" xfId="0" applyFont="1" applyBorder="1" applyAlignment="1">
      <alignment horizontal="left" vertical="center" wrapText="1"/>
    </xf>
    <xf numFmtId="0" fontId="16" fillId="0" borderId="71" xfId="0" applyFont="1" applyBorder="1" applyAlignment="1">
      <alignment wrapText="1"/>
    </xf>
    <xf numFmtId="0" fontId="16" fillId="0" borderId="21" xfId="0" applyFont="1" applyBorder="1" applyAlignment="1">
      <alignment wrapText="1"/>
    </xf>
    <xf numFmtId="0" fontId="3" fillId="2" borderId="20" xfId="0" applyFont="1" applyFill="1" applyBorder="1" applyAlignment="1">
      <alignment vertical="center"/>
    </xf>
    <xf numFmtId="0" fontId="3" fillId="0" borderId="44" xfId="0" applyFont="1" applyBorder="1"/>
    <xf numFmtId="164" fontId="15" fillId="0" borderId="44" xfId="0" applyNumberFormat="1" applyFont="1" applyBorder="1" applyAlignment="1">
      <alignment horizontal="left"/>
    </xf>
    <xf numFmtId="0" fontId="25" fillId="0" borderId="10" xfId="0" applyFont="1" applyBorder="1" applyAlignment="1">
      <alignment horizontal="center" vertical="center"/>
    </xf>
    <xf numFmtId="0" fontId="3" fillId="9" borderId="44" xfId="0" applyFont="1" applyFill="1" applyBorder="1" applyAlignment="1">
      <alignment horizontal="left" vertical="center"/>
    </xf>
    <xf numFmtId="0" fontId="3" fillId="3" borderId="47" xfId="0" applyFont="1" applyFill="1" applyBorder="1" applyAlignment="1">
      <alignment vertical="center"/>
    </xf>
    <xf numFmtId="0" fontId="3" fillId="3" borderId="22" xfId="0" applyFont="1" applyFill="1" applyBorder="1" applyAlignment="1">
      <alignment vertical="center"/>
    </xf>
    <xf numFmtId="0" fontId="3" fillId="4" borderId="23" xfId="0" applyFont="1" applyFill="1" applyBorder="1" applyAlignment="1">
      <alignment vertical="center"/>
    </xf>
    <xf numFmtId="0" fontId="3" fillId="4" borderId="24" xfId="0" applyFont="1" applyFill="1" applyBorder="1" applyAlignment="1">
      <alignment vertical="center"/>
    </xf>
    <xf numFmtId="0" fontId="4" fillId="9" borderId="44" xfId="0" applyFont="1" applyFill="1" applyBorder="1" applyAlignment="1">
      <alignment horizontal="left" vertical="center"/>
    </xf>
    <xf numFmtId="0" fontId="9" fillId="8" borderId="44" xfId="0" applyFont="1" applyFill="1" applyBorder="1" applyAlignment="1">
      <alignment vertical="center"/>
    </xf>
    <xf numFmtId="0" fontId="9" fillId="8" borderId="44" xfId="0" applyFont="1" applyFill="1" applyBorder="1" applyAlignment="1">
      <alignment vertical="center" wrapText="1"/>
    </xf>
    <xf numFmtId="0" fontId="29" fillId="8" borderId="44" xfId="0" applyFont="1" applyFill="1" applyBorder="1" applyAlignment="1">
      <alignment horizontal="left" vertical="center" wrapText="1"/>
    </xf>
    <xf numFmtId="0" fontId="28" fillId="8" borderId="44" xfId="0" applyFont="1" applyFill="1" applyBorder="1" applyAlignment="1">
      <alignment horizontal="left" vertical="center" wrapText="1"/>
    </xf>
    <xf numFmtId="0" fontId="16" fillId="9" borderId="44" xfId="0" applyFont="1" applyFill="1" applyBorder="1"/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3" fillId="0" borderId="8" xfId="0" applyFont="1" applyBorder="1" applyAlignment="1">
      <alignment horizontal="left" vertical="center"/>
    </xf>
    <xf numFmtId="0" fontId="23" fillId="2" borderId="5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23" fillId="2" borderId="20" xfId="0" applyFont="1" applyFill="1" applyBorder="1" applyAlignment="1">
      <alignment vertical="center" wrapText="1"/>
    </xf>
    <xf numFmtId="0" fontId="5" fillId="0" borderId="2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3" fillId="0" borderId="20" xfId="0" applyFont="1" applyBorder="1"/>
    <xf numFmtId="0" fontId="5" fillId="0" borderId="20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3" fillId="2" borderId="2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left" vertical="center"/>
    </xf>
    <xf numFmtId="0" fontId="30" fillId="8" borderId="53" xfId="0" applyFont="1" applyFill="1" applyBorder="1"/>
    <xf numFmtId="0" fontId="3" fillId="9" borderId="53" xfId="0" applyFont="1" applyFill="1" applyBorder="1"/>
    <xf numFmtId="3" fontId="3" fillId="9" borderId="53" xfId="0" applyNumberFormat="1" applyFont="1" applyFill="1" applyBorder="1"/>
    <xf numFmtId="3" fontId="3" fillId="9" borderId="53" xfId="0" applyNumberFormat="1" applyFont="1" applyFill="1" applyBorder="1" applyAlignment="1">
      <alignment horizontal="center"/>
    </xf>
    <xf numFmtId="0" fontId="29" fillId="9" borderId="53" xfId="0" applyFont="1" applyFill="1" applyBorder="1" applyAlignment="1">
      <alignment horizontal="center"/>
    </xf>
    <xf numFmtId="0" fontId="3" fillId="8" borderId="53" xfId="0" applyFont="1" applyFill="1" applyBorder="1"/>
    <xf numFmtId="0" fontId="3" fillId="3" borderId="44" xfId="0" applyFont="1" applyFill="1" applyBorder="1"/>
    <xf numFmtId="0" fontId="3" fillId="0" borderId="18" xfId="0" applyFont="1" applyBorder="1"/>
    <xf numFmtId="0" fontId="3" fillId="8" borderId="53" xfId="0" applyFont="1" applyFill="1" applyBorder="1" applyAlignment="1">
      <alignment vertical="center"/>
    </xf>
    <xf numFmtId="0" fontId="4" fillId="9" borderId="53" xfId="0" applyFont="1" applyFill="1" applyBorder="1" applyAlignment="1">
      <alignment vertical="center"/>
    </xf>
    <xf numFmtId="0" fontId="3" fillId="9" borderId="53" xfId="0" applyFont="1" applyFill="1" applyBorder="1" applyAlignment="1">
      <alignment vertical="center"/>
    </xf>
    <xf numFmtId="3" fontId="3" fillId="9" borderId="53" xfId="0" applyNumberFormat="1" applyFont="1" applyFill="1" applyBorder="1" applyAlignment="1">
      <alignment vertical="center"/>
    </xf>
    <xf numFmtId="3" fontId="3" fillId="9" borderId="53" xfId="0" applyNumberFormat="1" applyFont="1" applyFill="1" applyBorder="1" applyAlignment="1">
      <alignment horizontal="center" vertical="center"/>
    </xf>
    <xf numFmtId="0" fontId="3" fillId="9" borderId="53" xfId="0" applyFont="1" applyFill="1" applyBorder="1" applyAlignment="1">
      <alignment horizontal="center" vertical="center"/>
    </xf>
    <xf numFmtId="0" fontId="32" fillId="9" borderId="53" xfId="0" applyFont="1" applyFill="1" applyBorder="1" applyAlignment="1">
      <alignment vertical="top"/>
    </xf>
    <xf numFmtId="0" fontId="3" fillId="9" borderId="53" xfId="0" applyFont="1" applyFill="1" applyBorder="1" applyAlignment="1">
      <alignment horizontal="center"/>
    </xf>
    <xf numFmtId="0" fontId="29" fillId="8" borderId="53" xfId="0" applyFont="1" applyFill="1" applyBorder="1" applyAlignment="1">
      <alignment horizontal="left" vertical="center" wrapText="1"/>
    </xf>
    <xf numFmtId="0" fontId="29" fillId="8" borderId="53" xfId="0" applyFont="1" applyFill="1" applyBorder="1" applyAlignment="1">
      <alignment horizontal="center" vertical="center" wrapText="1"/>
    </xf>
    <xf numFmtId="0" fontId="31" fillId="8" borderId="53" xfId="0" applyFont="1" applyFill="1" applyBorder="1" applyAlignment="1">
      <alignment horizontal="left" vertical="center" wrapText="1"/>
    </xf>
    <xf numFmtId="0" fontId="8" fillId="8" borderId="53" xfId="0" applyFont="1" applyFill="1" applyBorder="1" applyAlignment="1">
      <alignment horizontal="left" vertical="top"/>
    </xf>
    <xf numFmtId="0" fontId="8" fillId="8" borderId="53" xfId="0" applyFont="1" applyFill="1" applyBorder="1" applyAlignment="1">
      <alignment horizontal="left" vertical="center" wrapText="1"/>
    </xf>
    <xf numFmtId="0" fontId="26" fillId="8" borderId="44" xfId="0" applyFont="1" applyFill="1" applyBorder="1" applyAlignment="1">
      <alignment horizontal="left" vertical="center" wrapText="1"/>
    </xf>
    <xf numFmtId="0" fontId="3" fillId="9" borderId="0" xfId="0" applyFont="1" applyFill="1"/>
    <xf numFmtId="0" fontId="3" fillId="2" borderId="8" xfId="0" applyFont="1" applyFill="1" applyBorder="1"/>
    <xf numFmtId="0" fontId="3" fillId="0" borderId="25" xfId="0" applyFont="1" applyBorder="1" applyAlignment="1">
      <alignment horizontal="center" vertical="center"/>
    </xf>
    <xf numFmtId="0" fontId="3" fillId="0" borderId="25" xfId="0" applyFont="1" applyBorder="1" applyAlignment="1">
      <alignment horizontal="left" vertical="center"/>
    </xf>
    <xf numFmtId="0" fontId="21" fillId="0" borderId="25" xfId="0" applyFont="1" applyBorder="1" applyAlignment="1">
      <alignment horizontal="left" vertical="center"/>
    </xf>
    <xf numFmtId="3" fontId="21" fillId="0" borderId="25" xfId="0" applyNumberFormat="1" applyFont="1" applyBorder="1" applyAlignment="1">
      <alignment horizontal="left" vertical="center"/>
    </xf>
    <xf numFmtId="3" fontId="3" fillId="0" borderId="25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57" xfId="0" applyFont="1" applyBorder="1" applyAlignment="1">
      <alignment horizontal="left" vertical="center"/>
    </xf>
    <xf numFmtId="0" fontId="3" fillId="0" borderId="52" xfId="0" applyFont="1" applyBorder="1" applyAlignment="1">
      <alignment horizontal="left" vertical="center"/>
    </xf>
    <xf numFmtId="0" fontId="3" fillId="2" borderId="5" xfId="0" applyFont="1" applyFill="1" applyBorder="1" applyAlignment="1">
      <alignment vertical="center"/>
    </xf>
    <xf numFmtId="0" fontId="3" fillId="4" borderId="49" xfId="0" applyFont="1" applyFill="1" applyBorder="1" applyAlignment="1">
      <alignment vertical="center"/>
    </xf>
    <xf numFmtId="0" fontId="35" fillId="5" borderId="28" xfId="0" applyFont="1" applyFill="1" applyBorder="1" applyAlignment="1">
      <alignment horizontal="center" vertical="center" wrapText="1"/>
    </xf>
    <xf numFmtId="3" fontId="35" fillId="5" borderId="28" xfId="0" applyNumberFormat="1" applyFont="1" applyFill="1" applyBorder="1" applyAlignment="1">
      <alignment horizontal="center" vertical="center" wrapText="1"/>
    </xf>
    <xf numFmtId="0" fontId="35" fillId="5" borderId="28" xfId="0" applyFont="1" applyFill="1" applyBorder="1" applyAlignment="1">
      <alignment horizontal="center" vertical="center"/>
    </xf>
    <xf numFmtId="0" fontId="35" fillId="5" borderId="29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vertical="center" wrapText="1"/>
    </xf>
    <xf numFmtId="0" fontId="3" fillId="4" borderId="49" xfId="0" applyFont="1" applyFill="1" applyBorder="1" applyAlignment="1">
      <alignment vertical="center" wrapText="1"/>
    </xf>
    <xf numFmtId="0" fontId="3" fillId="3" borderId="44" xfId="0" applyFont="1" applyFill="1" applyBorder="1" applyAlignment="1">
      <alignment vertical="center" wrapText="1"/>
    </xf>
    <xf numFmtId="0" fontId="5" fillId="6" borderId="0" xfId="0" applyFont="1" applyFill="1" applyAlignment="1">
      <alignment vertical="center"/>
    </xf>
    <xf numFmtId="0" fontId="5" fillId="6" borderId="0" xfId="0" applyFont="1" applyFill="1" applyAlignment="1">
      <alignment vertical="center" wrapText="1"/>
    </xf>
    <xf numFmtId="0" fontId="3" fillId="6" borderId="0" xfId="0" applyFont="1" applyFill="1" applyAlignment="1">
      <alignment vertical="center" wrapText="1"/>
    </xf>
    <xf numFmtId="0" fontId="36" fillId="6" borderId="0" xfId="0" applyFont="1" applyFill="1" applyAlignment="1">
      <alignment vertical="center" wrapText="1"/>
    </xf>
    <xf numFmtId="3" fontId="3" fillId="6" borderId="0" xfId="0" applyNumberFormat="1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3" fillId="6" borderId="44" xfId="0" applyFont="1" applyFill="1" applyBorder="1" applyAlignment="1">
      <alignment horizontal="center" vertical="center" wrapText="1"/>
    </xf>
    <xf numFmtId="0" fontId="37" fillId="0" borderId="58" xfId="0" applyFont="1" applyBorder="1" applyAlignment="1">
      <alignment vertical="center"/>
    </xf>
    <xf numFmtId="0" fontId="3" fillId="0" borderId="59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8" fillId="3" borderId="51" xfId="0" applyFont="1" applyFill="1" applyBorder="1" applyAlignment="1">
      <alignment vertical="center"/>
    </xf>
    <xf numFmtId="0" fontId="3" fillId="0" borderId="31" xfId="0" applyFont="1" applyBorder="1" applyAlignment="1">
      <alignment vertical="center" wrapText="1"/>
    </xf>
    <xf numFmtId="0" fontId="37" fillId="0" borderId="30" xfId="0" applyFont="1" applyBorder="1" applyAlignment="1">
      <alignment vertical="center"/>
    </xf>
    <xf numFmtId="0" fontId="21" fillId="6" borderId="44" xfId="0" applyFont="1" applyFill="1" applyBorder="1" applyAlignment="1">
      <alignment horizontal="center" vertical="center" wrapText="1"/>
    </xf>
    <xf numFmtId="0" fontId="37" fillId="0" borderId="60" xfId="0" applyFont="1" applyBorder="1" applyAlignment="1">
      <alignment vertical="center"/>
    </xf>
    <xf numFmtId="0" fontId="3" fillId="0" borderId="61" xfId="0" applyFont="1" applyBorder="1" applyAlignment="1">
      <alignment vertical="center" wrapText="1"/>
    </xf>
    <xf numFmtId="0" fontId="37" fillId="2" borderId="58" xfId="0" applyFont="1" applyFill="1" applyBorder="1"/>
    <xf numFmtId="0" fontId="3" fillId="2" borderId="45" xfId="0" applyFont="1" applyFill="1" applyBorder="1" applyAlignment="1">
      <alignment vertical="center" wrapText="1"/>
    </xf>
    <xf numFmtId="0" fontId="3" fillId="6" borderId="0" xfId="0" applyFont="1" applyFill="1" applyAlignment="1">
      <alignment vertical="center"/>
    </xf>
    <xf numFmtId="3" fontId="3" fillId="6" borderId="0" xfId="0" applyNumberFormat="1" applyFont="1" applyFill="1" applyAlignment="1">
      <alignment vertical="center"/>
    </xf>
    <xf numFmtId="3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21" fillId="6" borderId="44" xfId="0" applyFont="1" applyFill="1" applyBorder="1" applyAlignment="1">
      <alignment vertical="center"/>
    </xf>
    <xf numFmtId="0" fontId="29" fillId="3" borderId="51" xfId="0" applyFont="1" applyFill="1" applyBorder="1" applyAlignment="1">
      <alignment vertical="center"/>
    </xf>
    <xf numFmtId="0" fontId="3" fillId="2" borderId="43" xfId="0" applyFont="1" applyFill="1" applyBorder="1" applyAlignment="1">
      <alignment vertical="center"/>
    </xf>
    <xf numFmtId="0" fontId="3" fillId="3" borderId="51" xfId="0" applyFont="1" applyFill="1" applyBorder="1" applyAlignment="1">
      <alignment vertical="center"/>
    </xf>
    <xf numFmtId="0" fontId="37" fillId="2" borderId="30" xfId="0" applyFont="1" applyFill="1" applyBorder="1"/>
    <xf numFmtId="0" fontId="3" fillId="2" borderId="10" xfId="0" applyFont="1" applyFill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3" fontId="3" fillId="0" borderId="8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9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40" fillId="0" borderId="8" xfId="0" applyFont="1" applyBorder="1" applyAlignment="1">
      <alignment horizontal="left" vertical="center"/>
    </xf>
    <xf numFmtId="0" fontId="3" fillId="0" borderId="34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3" fillId="2" borderId="35" xfId="0" applyFont="1" applyFill="1" applyBorder="1" applyAlignment="1">
      <alignment vertical="center" wrapText="1"/>
    </xf>
    <xf numFmtId="0" fontId="3" fillId="0" borderId="36" xfId="0" applyFont="1" applyBorder="1" applyAlignment="1">
      <alignment vertical="center"/>
    </xf>
    <xf numFmtId="0" fontId="3" fillId="0" borderId="36" xfId="0" applyFont="1" applyBorder="1" applyAlignment="1">
      <alignment vertical="center" wrapText="1"/>
    </xf>
    <xf numFmtId="3" fontId="3" fillId="0" borderId="36" xfId="0" applyNumberFormat="1" applyFont="1" applyBorder="1" applyAlignment="1">
      <alignment horizontal="center" vertical="center" wrapText="1"/>
    </xf>
    <xf numFmtId="0" fontId="3" fillId="0" borderId="21" xfId="0" applyFont="1" applyBorder="1"/>
    <xf numFmtId="3" fontId="3" fillId="0" borderId="70" xfId="0" applyNumberFormat="1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7" xfId="0" applyFont="1" applyBorder="1" applyAlignment="1">
      <alignment vertical="center"/>
    </xf>
    <xf numFmtId="0" fontId="3" fillId="0" borderId="42" xfId="0" applyFont="1" applyBorder="1" applyAlignment="1">
      <alignment horizontal="center" vertical="center" wrapText="1"/>
    </xf>
    <xf numFmtId="0" fontId="3" fillId="9" borderId="65" xfId="0" applyFont="1" applyFill="1" applyBorder="1" applyAlignment="1">
      <alignment vertical="center" wrapText="1"/>
    </xf>
    <xf numFmtId="3" fontId="3" fillId="9" borderId="65" xfId="0" applyNumberFormat="1" applyFont="1" applyFill="1" applyBorder="1" applyAlignment="1">
      <alignment horizontal="center" vertical="center" wrapText="1"/>
    </xf>
    <xf numFmtId="0" fontId="3" fillId="0" borderId="40" xfId="0" applyFont="1" applyBorder="1" applyAlignment="1">
      <alignment vertical="center" wrapText="1"/>
    </xf>
    <xf numFmtId="3" fontId="3" fillId="0" borderId="40" xfId="0" applyNumberFormat="1" applyFont="1" applyBorder="1" applyAlignment="1">
      <alignment horizontal="center" vertical="center" wrapText="1"/>
    </xf>
    <xf numFmtId="0" fontId="3" fillId="0" borderId="46" xfId="0" applyFont="1" applyBorder="1"/>
    <xf numFmtId="0" fontId="36" fillId="0" borderId="0" xfId="0" applyFont="1" applyAlignment="1">
      <alignment vertical="center" wrapText="1"/>
    </xf>
    <xf numFmtId="0" fontId="3" fillId="3" borderId="72" xfId="0" applyFont="1" applyFill="1" applyBorder="1" applyAlignment="1">
      <alignment vertical="center"/>
    </xf>
    <xf numFmtId="0" fontId="3" fillId="3" borderId="72" xfId="0" applyFont="1" applyFill="1" applyBorder="1"/>
    <xf numFmtId="0" fontId="3" fillId="3" borderId="73" xfId="0" applyFont="1" applyFill="1" applyBorder="1" applyAlignment="1">
      <alignment vertical="center"/>
    </xf>
    <xf numFmtId="0" fontId="3" fillId="3" borderId="74" xfId="0" applyFont="1" applyFill="1" applyBorder="1" applyAlignment="1">
      <alignment vertical="center"/>
    </xf>
    <xf numFmtId="0" fontId="16" fillId="0" borderId="18" xfId="0" applyFont="1" applyBorder="1" applyAlignment="1">
      <alignment wrapText="1"/>
    </xf>
    <xf numFmtId="0" fontId="3" fillId="3" borderId="77" xfId="0" applyFont="1" applyFill="1" applyBorder="1" applyAlignment="1">
      <alignment vertical="center"/>
    </xf>
    <xf numFmtId="0" fontId="23" fillId="3" borderId="77" xfId="0" applyFont="1" applyFill="1" applyBorder="1" applyAlignment="1">
      <alignment vertical="center" wrapText="1"/>
    </xf>
    <xf numFmtId="0" fontId="23" fillId="3" borderId="77" xfId="0" applyFont="1" applyFill="1" applyBorder="1" applyAlignment="1">
      <alignment vertical="center"/>
    </xf>
    <xf numFmtId="0" fontId="3" fillId="3" borderId="78" xfId="0" applyFont="1" applyFill="1" applyBorder="1" applyAlignment="1">
      <alignment vertical="center"/>
    </xf>
    <xf numFmtId="0" fontId="3" fillId="3" borderId="79" xfId="0" applyFont="1" applyFill="1" applyBorder="1" applyAlignment="1">
      <alignment vertical="center"/>
    </xf>
    <xf numFmtId="0" fontId="3" fillId="3" borderId="77" xfId="0" applyFont="1" applyFill="1" applyBorder="1"/>
    <xf numFmtId="0" fontId="3" fillId="0" borderId="44" xfId="0" applyFont="1" applyBorder="1" applyAlignment="1">
      <alignment vertical="center"/>
    </xf>
    <xf numFmtId="0" fontId="3" fillId="0" borderId="44" xfId="0" applyFont="1" applyBorder="1" applyAlignment="1">
      <alignment vertical="center" wrapText="1"/>
    </xf>
    <xf numFmtId="0" fontId="16" fillId="0" borderId="44" xfId="0" applyFont="1" applyBorder="1"/>
    <xf numFmtId="0" fontId="3" fillId="3" borderId="51" xfId="0" applyFont="1" applyFill="1" applyBorder="1"/>
    <xf numFmtId="0" fontId="3" fillId="3" borderId="51" xfId="0" applyFont="1" applyFill="1" applyBorder="1" applyAlignment="1">
      <alignment vertical="center" wrapText="1"/>
    </xf>
    <xf numFmtId="0" fontId="3" fillId="3" borderId="80" xfId="0" applyFont="1" applyFill="1" applyBorder="1"/>
    <xf numFmtId="0" fontId="3" fillId="3" borderId="78" xfId="0" applyFont="1" applyFill="1" applyBorder="1"/>
    <xf numFmtId="0" fontId="24" fillId="0" borderId="71" xfId="0" applyFont="1" applyBorder="1" applyAlignment="1">
      <alignment horizontal="left" vertical="center" wrapText="1"/>
    </xf>
    <xf numFmtId="0" fontId="3" fillId="0" borderId="4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" fontId="23" fillId="0" borderId="27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left" vertical="center"/>
    </xf>
    <xf numFmtId="3" fontId="21" fillId="0" borderId="1" xfId="0" applyNumberFormat="1" applyFont="1" applyBorder="1" applyAlignment="1">
      <alignment horizontal="left" vertical="center"/>
    </xf>
    <xf numFmtId="3" fontId="3" fillId="0" borderId="1" xfId="0" applyNumberFormat="1" applyFont="1" applyBorder="1" applyAlignment="1">
      <alignment horizontal="left" vertical="center"/>
    </xf>
    <xf numFmtId="0" fontId="3" fillId="0" borderId="71" xfId="0" applyFont="1" applyBorder="1" applyAlignment="1">
      <alignment horizontal="left" vertical="center"/>
    </xf>
    <xf numFmtId="0" fontId="21" fillId="0" borderId="71" xfId="0" applyFont="1" applyBorder="1" applyAlignment="1">
      <alignment horizontal="left" vertical="center"/>
    </xf>
    <xf numFmtId="3" fontId="21" fillId="0" borderId="71" xfId="0" applyNumberFormat="1" applyFont="1" applyBorder="1" applyAlignment="1">
      <alignment horizontal="left" vertical="center"/>
    </xf>
    <xf numFmtId="3" fontId="3" fillId="0" borderId="71" xfId="0" applyNumberFormat="1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3" fontId="23" fillId="0" borderId="1" xfId="0" applyNumberFormat="1" applyFont="1" applyBorder="1" applyAlignment="1">
      <alignment horizontal="right" vertical="center"/>
    </xf>
    <xf numFmtId="0" fontId="21" fillId="3" borderId="3" xfId="0" applyFont="1" applyFill="1" applyBorder="1" applyAlignment="1">
      <alignment vertical="center"/>
    </xf>
    <xf numFmtId="0" fontId="7" fillId="3" borderId="3" xfId="0" applyFont="1" applyFill="1" applyBorder="1" applyAlignment="1">
      <alignment vertical="center"/>
    </xf>
    <xf numFmtId="0" fontId="9" fillId="3" borderId="3" xfId="0" applyFont="1" applyFill="1" applyBorder="1" applyAlignment="1">
      <alignment vertical="center"/>
    </xf>
    <xf numFmtId="0" fontId="11" fillId="3" borderId="3" xfId="0" applyFont="1" applyFill="1" applyBorder="1" applyAlignment="1">
      <alignment vertical="center" wrapText="1"/>
    </xf>
    <xf numFmtId="14" fontId="9" fillId="3" borderId="3" xfId="0" applyNumberFormat="1" applyFont="1" applyFill="1" applyBorder="1" applyAlignment="1">
      <alignment vertical="center"/>
    </xf>
    <xf numFmtId="0" fontId="3" fillId="3" borderId="3" xfId="0" applyFont="1" applyFill="1" applyBorder="1"/>
    <xf numFmtId="0" fontId="3" fillId="3" borderId="3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vertical="center" wrapText="1"/>
    </xf>
    <xf numFmtId="3" fontId="5" fillId="0" borderId="25" xfId="0" applyNumberFormat="1" applyFont="1" applyBorder="1" applyAlignment="1">
      <alignment horizontal="right" vertical="center"/>
    </xf>
    <xf numFmtId="3" fontId="39" fillId="0" borderId="1" xfId="0" applyNumberFormat="1" applyFont="1" applyBorder="1" applyAlignment="1">
      <alignment horizontal="right" vertical="center" wrapText="1"/>
    </xf>
    <xf numFmtId="0" fontId="45" fillId="0" borderId="10" xfId="0" applyFont="1" applyBorder="1" applyAlignment="1">
      <alignment horizontal="left" vertical="center"/>
    </xf>
    <xf numFmtId="0" fontId="45" fillId="2" borderId="10" xfId="0" applyFont="1" applyFill="1" applyBorder="1" applyAlignment="1">
      <alignment vertical="center" wrapText="1"/>
    </xf>
    <xf numFmtId="0" fontId="3" fillId="4" borderId="85" xfId="0" applyFont="1" applyFill="1" applyBorder="1" applyAlignment="1">
      <alignment vertical="center" wrapText="1"/>
    </xf>
    <xf numFmtId="0" fontId="3" fillId="4" borderId="86" xfId="0" applyFont="1" applyFill="1" applyBorder="1" applyAlignment="1">
      <alignment vertical="center" wrapText="1"/>
    </xf>
    <xf numFmtId="0" fontId="38" fillId="3" borderId="84" xfId="0" applyFont="1" applyFill="1" applyBorder="1" applyAlignment="1">
      <alignment vertical="center"/>
    </xf>
    <xf numFmtId="0" fontId="9" fillId="3" borderId="84" xfId="0" applyFont="1" applyFill="1" applyBorder="1" applyAlignment="1">
      <alignment vertical="center" wrapText="1"/>
    </xf>
    <xf numFmtId="0" fontId="9" fillId="3" borderId="84" xfId="0" applyFont="1" applyFill="1" applyBorder="1" applyAlignment="1">
      <alignment horizontal="left" wrapText="1"/>
    </xf>
    <xf numFmtId="0" fontId="3" fillId="2" borderId="91" xfId="0" applyFont="1" applyFill="1" applyBorder="1" applyAlignment="1">
      <alignment vertical="center" wrapText="1"/>
    </xf>
    <xf numFmtId="0" fontId="3" fillId="0" borderId="92" xfId="0" applyFont="1" applyBorder="1" applyAlignment="1">
      <alignment horizontal="center" vertical="center" wrapText="1"/>
    </xf>
    <xf numFmtId="0" fontId="3" fillId="0" borderId="93" xfId="0" applyFont="1" applyBorder="1"/>
    <xf numFmtId="0" fontId="3" fillId="2" borderId="95" xfId="0" applyFont="1" applyFill="1" applyBorder="1" applyAlignment="1">
      <alignment vertical="center" wrapText="1"/>
    </xf>
    <xf numFmtId="0" fontId="3" fillId="2" borderId="90" xfId="0" applyFont="1" applyFill="1" applyBorder="1" applyAlignment="1">
      <alignment vertical="center" wrapText="1"/>
    </xf>
    <xf numFmtId="0" fontId="3" fillId="2" borderId="94" xfId="0" applyFont="1" applyFill="1" applyBorder="1" applyAlignment="1">
      <alignment vertical="center" wrapText="1"/>
    </xf>
    <xf numFmtId="0" fontId="3" fillId="2" borderId="96" xfId="0" applyFont="1" applyFill="1" applyBorder="1" applyAlignment="1">
      <alignment vertical="center" wrapText="1"/>
    </xf>
    <xf numFmtId="0" fontId="3" fillId="4" borderId="85" xfId="0" applyFont="1" applyFill="1" applyBorder="1"/>
    <xf numFmtId="0" fontId="3" fillId="4" borderId="85" xfId="0" applyFont="1" applyFill="1" applyBorder="1" applyAlignment="1">
      <alignment vertical="center"/>
    </xf>
    <xf numFmtId="0" fontId="3" fillId="4" borderId="97" xfId="0" applyFont="1" applyFill="1" applyBorder="1" applyAlignment="1">
      <alignment vertical="center"/>
    </xf>
    <xf numFmtId="0" fontId="3" fillId="4" borderId="97" xfId="0" applyFont="1" applyFill="1" applyBorder="1" applyAlignment="1">
      <alignment vertical="center" wrapText="1"/>
    </xf>
    <xf numFmtId="0" fontId="3" fillId="3" borderId="84" xfId="0" applyFont="1" applyFill="1" applyBorder="1"/>
    <xf numFmtId="0" fontId="31" fillId="3" borderId="84" xfId="0" applyFont="1" applyFill="1" applyBorder="1" applyAlignment="1">
      <alignment vertical="center" wrapText="1"/>
    </xf>
    <xf numFmtId="0" fontId="3" fillId="3" borderId="98" xfId="0" applyFont="1" applyFill="1" applyBorder="1" applyAlignment="1">
      <alignment vertical="center"/>
    </xf>
    <xf numFmtId="0" fontId="3" fillId="3" borderId="84" xfId="0" applyFont="1" applyFill="1" applyBorder="1" applyAlignment="1">
      <alignment vertical="center"/>
    </xf>
    <xf numFmtId="0" fontId="3" fillId="6" borderId="99" xfId="0" applyFont="1" applyFill="1" applyBorder="1" applyAlignment="1">
      <alignment horizontal="center" vertical="center"/>
    </xf>
    <xf numFmtId="0" fontId="8" fillId="8" borderId="69" xfId="0" applyFont="1" applyFill="1" applyBorder="1" applyAlignment="1">
      <alignment horizontal="left" vertical="top"/>
    </xf>
    <xf numFmtId="0" fontId="3" fillId="0" borderId="0" xfId="0" applyFont="1" applyAlignment="1">
      <alignment wrapText="1"/>
    </xf>
    <xf numFmtId="0" fontId="37" fillId="2" borderId="100" xfId="0" applyFont="1" applyFill="1" applyBorder="1"/>
    <xf numFmtId="0" fontId="3" fillId="2" borderId="101" xfId="0" applyFont="1" applyFill="1" applyBorder="1" applyAlignment="1">
      <alignment vertical="center" wrapText="1"/>
    </xf>
    <xf numFmtId="0" fontId="3" fillId="0" borderId="102" xfId="0" applyFont="1" applyBorder="1" applyAlignment="1">
      <alignment horizontal="center" vertical="center" wrapText="1"/>
    </xf>
    <xf numFmtId="0" fontId="3" fillId="0" borderId="103" xfId="0" applyFont="1" applyBorder="1" applyAlignment="1">
      <alignment horizontal="center" vertical="center" wrapText="1"/>
    </xf>
    <xf numFmtId="0" fontId="0" fillId="0" borderId="104" xfId="0" applyBorder="1"/>
    <xf numFmtId="3" fontId="3" fillId="0" borderId="0" xfId="0" applyNumberFormat="1" applyFont="1" applyAlignment="1">
      <alignment horizontal="center" vertical="center" wrapText="1"/>
    </xf>
    <xf numFmtId="3" fontId="3" fillId="0" borderId="44" xfId="0" applyNumberFormat="1" applyFont="1" applyBorder="1" applyAlignment="1">
      <alignment horizontal="center" vertical="center" wrapText="1"/>
    </xf>
    <xf numFmtId="0" fontId="5" fillId="6" borderId="44" xfId="0" applyFont="1" applyFill="1" applyBorder="1" applyAlignment="1">
      <alignment vertical="center"/>
    </xf>
    <xf numFmtId="0" fontId="5" fillId="6" borderId="44" xfId="0" applyFont="1" applyFill="1" applyBorder="1" applyAlignment="1">
      <alignment vertical="center" wrapText="1"/>
    </xf>
    <xf numFmtId="0" fontId="3" fillId="6" borderId="44" xfId="0" applyFont="1" applyFill="1" applyBorder="1" applyAlignment="1">
      <alignment vertical="center" wrapText="1"/>
    </xf>
    <xf numFmtId="0" fontId="36" fillId="6" borderId="44" xfId="0" applyFont="1" applyFill="1" applyBorder="1" applyAlignment="1">
      <alignment vertical="center" wrapText="1"/>
    </xf>
    <xf numFmtId="3" fontId="3" fillId="6" borderId="44" xfId="0" applyNumberFormat="1" applyFont="1" applyFill="1" applyBorder="1" applyAlignment="1">
      <alignment horizontal="center" vertical="center" wrapText="1"/>
    </xf>
    <xf numFmtId="0" fontId="37" fillId="0" borderId="44" xfId="0" applyFont="1" applyBorder="1" applyAlignment="1">
      <alignment vertical="center"/>
    </xf>
    <xf numFmtId="0" fontId="3" fillId="0" borderId="105" xfId="0" applyFont="1" applyBorder="1" applyAlignment="1">
      <alignment vertical="center" wrapText="1"/>
    </xf>
    <xf numFmtId="3" fontId="3" fillId="0" borderId="105" xfId="0" applyNumberFormat="1" applyFont="1" applyBorder="1" applyAlignment="1">
      <alignment horizontal="center" vertical="center" wrapText="1"/>
    </xf>
    <xf numFmtId="0" fontId="37" fillId="0" borderId="106" xfId="0" applyFont="1" applyBorder="1" applyAlignment="1">
      <alignment vertical="center"/>
    </xf>
    <xf numFmtId="0" fontId="3" fillId="6" borderId="44" xfId="0" applyFont="1" applyFill="1" applyBorder="1" applyAlignment="1">
      <alignment vertical="center"/>
    </xf>
    <xf numFmtId="3" fontId="3" fillId="6" borderId="44" xfId="0" applyNumberFormat="1" applyFont="1" applyFill="1" applyBorder="1" applyAlignment="1">
      <alignment vertical="center"/>
    </xf>
    <xf numFmtId="3" fontId="3" fillId="6" borderId="44" xfId="0" applyNumberFormat="1" applyFont="1" applyFill="1" applyBorder="1" applyAlignment="1">
      <alignment horizontal="center" vertical="center"/>
    </xf>
    <xf numFmtId="0" fontId="3" fillId="6" borderId="44" xfId="0" applyFont="1" applyFill="1" applyBorder="1" applyAlignment="1">
      <alignment horizontal="center" vertical="center"/>
    </xf>
    <xf numFmtId="0" fontId="3" fillId="0" borderId="44" xfId="0" applyFont="1" applyBorder="1" applyAlignment="1">
      <alignment horizontal="center" vertical="center" wrapText="1"/>
    </xf>
    <xf numFmtId="0" fontId="3" fillId="0" borderId="105" xfId="0" applyFont="1" applyBorder="1" applyAlignment="1">
      <alignment horizontal="center" vertical="center" wrapText="1"/>
    </xf>
    <xf numFmtId="0" fontId="3" fillId="0" borderId="59" xfId="0" applyFont="1" applyBorder="1" applyAlignment="1">
      <alignment vertical="center"/>
    </xf>
    <xf numFmtId="0" fontId="3" fillId="0" borderId="105" xfId="0" applyFont="1" applyBorder="1" applyAlignment="1">
      <alignment vertical="center"/>
    </xf>
    <xf numFmtId="3" fontId="3" fillId="0" borderId="105" xfId="0" applyNumberFormat="1" applyFont="1" applyBorder="1" applyAlignment="1">
      <alignment horizontal="center" vertical="center"/>
    </xf>
    <xf numFmtId="0" fontId="3" fillId="0" borderId="105" xfId="0" applyFont="1" applyBorder="1" applyAlignment="1">
      <alignment horizontal="center" vertical="center"/>
    </xf>
    <xf numFmtId="0" fontId="21" fillId="0" borderId="107" xfId="0" applyFont="1" applyBorder="1" applyAlignment="1">
      <alignment horizontal="center" vertical="center"/>
    </xf>
    <xf numFmtId="0" fontId="3" fillId="0" borderId="105" xfId="0" applyFont="1" applyBorder="1"/>
    <xf numFmtId="0" fontId="3" fillId="0" borderId="105" xfId="0" applyFont="1" applyBorder="1" applyAlignment="1">
      <alignment horizontal="center" wrapText="1"/>
    </xf>
    <xf numFmtId="0" fontId="21" fillId="0" borderId="108" xfId="0" applyFont="1" applyBorder="1" applyAlignment="1">
      <alignment horizontal="center" vertical="center" wrapText="1"/>
    </xf>
    <xf numFmtId="0" fontId="21" fillId="0" borderId="105" xfId="0" applyFont="1" applyBorder="1" applyAlignment="1">
      <alignment horizontal="center" vertical="center" wrapText="1"/>
    </xf>
    <xf numFmtId="0" fontId="9" fillId="3" borderId="87" xfId="0" applyFont="1" applyFill="1" applyBorder="1" applyAlignment="1">
      <alignment horizontal="left" wrapText="1"/>
    </xf>
    <xf numFmtId="0" fontId="3" fillId="0" borderId="110" xfId="0" applyFont="1" applyBorder="1" applyAlignment="1">
      <alignment horizontal="center" vertical="center" wrapText="1"/>
    </xf>
    <xf numFmtId="0" fontId="3" fillId="0" borderId="109" xfId="0" applyFont="1" applyBorder="1" applyAlignment="1">
      <alignment horizontal="center" vertical="center" wrapText="1"/>
    </xf>
    <xf numFmtId="0" fontId="3" fillId="0" borderId="111" xfId="0" applyFont="1" applyBorder="1" applyAlignment="1">
      <alignment vertical="center" wrapText="1"/>
    </xf>
    <xf numFmtId="3" fontId="3" fillId="0" borderId="111" xfId="0" applyNumberFormat="1" applyFont="1" applyBorder="1" applyAlignment="1">
      <alignment horizontal="center" vertical="center" wrapText="1"/>
    </xf>
    <xf numFmtId="3" fontId="5" fillId="0" borderId="90" xfId="0" applyNumberFormat="1" applyFont="1" applyBorder="1" applyAlignment="1">
      <alignment horizontal="right" vertical="center" wrapText="1"/>
    </xf>
    <xf numFmtId="3" fontId="5" fillId="0" borderId="90" xfId="0" applyNumberFormat="1" applyFont="1" applyBorder="1" applyAlignment="1">
      <alignment horizontal="right" vertical="center"/>
    </xf>
    <xf numFmtId="3" fontId="3" fillId="0" borderId="90" xfId="0" applyNumberFormat="1" applyFont="1" applyBorder="1" applyAlignment="1">
      <alignment horizontal="center" vertical="center" wrapText="1"/>
    </xf>
    <xf numFmtId="0" fontId="3" fillId="0" borderId="90" xfId="0" applyFont="1" applyBorder="1" applyAlignment="1">
      <alignment horizontal="center" vertical="center" wrapText="1"/>
    </xf>
    <xf numFmtId="0" fontId="3" fillId="4" borderId="86" xfId="0" applyFont="1" applyFill="1" applyBorder="1" applyAlignment="1">
      <alignment vertical="center"/>
    </xf>
    <xf numFmtId="0" fontId="21" fillId="0" borderId="44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left" vertical="center"/>
    </xf>
    <xf numFmtId="0" fontId="35" fillId="2" borderId="43" xfId="0" applyFont="1" applyFill="1" applyBorder="1" applyAlignment="1">
      <alignment horizontal="center" vertical="center" wrapText="1"/>
    </xf>
    <xf numFmtId="0" fontId="3" fillId="2" borderId="43" xfId="0" applyFont="1" applyFill="1" applyBorder="1"/>
    <xf numFmtId="0" fontId="24" fillId="0" borderId="6" xfId="0" applyFont="1" applyBorder="1" applyAlignment="1">
      <alignment horizontal="right" vertical="center" wrapText="1"/>
    </xf>
    <xf numFmtId="0" fontId="24" fillId="0" borderId="5" xfId="0" applyFont="1" applyBorder="1" applyAlignment="1">
      <alignment horizontal="right" vertical="center" wrapText="1"/>
    </xf>
    <xf numFmtId="0" fontId="8" fillId="8" borderId="44" xfId="0" applyFont="1" applyFill="1" applyBorder="1" applyAlignment="1">
      <alignment horizontal="left" vertical="center" wrapText="1"/>
    </xf>
    <xf numFmtId="0" fontId="24" fillId="0" borderId="75" xfId="0" applyFont="1" applyBorder="1" applyAlignment="1">
      <alignment horizontal="left" vertical="center" wrapText="1"/>
    </xf>
    <xf numFmtId="0" fontId="16" fillId="0" borderId="83" xfId="0" applyFont="1" applyBorder="1" applyAlignment="1">
      <alignment wrapText="1"/>
    </xf>
    <xf numFmtId="0" fontId="16" fillId="0" borderId="76" xfId="0" applyFont="1" applyBorder="1" applyAlignment="1">
      <alignment wrapText="1"/>
    </xf>
    <xf numFmtId="0" fontId="11" fillId="3" borderId="3" xfId="0" applyFont="1" applyFill="1" applyBorder="1" applyAlignment="1">
      <alignment horizontal="left" vertical="center" wrapText="1"/>
    </xf>
    <xf numFmtId="0" fontId="16" fillId="11" borderId="3" xfId="0" applyFont="1" applyFill="1" applyBorder="1" applyAlignment="1"/>
    <xf numFmtId="0" fontId="15" fillId="0" borderId="14" xfId="0" applyFont="1" applyBorder="1" applyAlignment="1">
      <alignment vertical="center"/>
    </xf>
    <xf numFmtId="0" fontId="16" fillId="0" borderId="15" xfId="0" applyFont="1" applyBorder="1" applyAlignment="1"/>
    <xf numFmtId="0" fontId="16" fillId="0" borderId="16" xfId="0" applyFont="1" applyBorder="1" applyAlignment="1"/>
    <xf numFmtId="0" fontId="19" fillId="0" borderId="5" xfId="0" applyFont="1" applyBorder="1" applyAlignment="1">
      <alignment vertical="center" wrapText="1"/>
    </xf>
    <xf numFmtId="0" fontId="16" fillId="0" borderId="5" xfId="0" applyFont="1" applyBorder="1" applyAlignment="1"/>
    <xf numFmtId="0" fontId="16" fillId="0" borderId="18" xfId="0" applyFont="1" applyBorder="1" applyAlignment="1"/>
    <xf numFmtId="0" fontId="11" fillId="3" borderId="3" xfId="0" applyFont="1" applyFill="1" applyBorder="1" applyAlignment="1">
      <alignment vertical="center" wrapText="1"/>
    </xf>
    <xf numFmtId="0" fontId="24" fillId="0" borderId="81" xfId="0" applyFont="1" applyBorder="1" applyAlignment="1">
      <alignment horizontal="left" vertical="center" wrapText="1"/>
    </xf>
    <xf numFmtId="0" fontId="24" fillId="0" borderId="82" xfId="0" applyFont="1" applyBorder="1" applyAlignment="1">
      <alignment horizontal="left" vertical="center" wrapText="1"/>
    </xf>
    <xf numFmtId="0" fontId="24" fillId="2" borderId="112" xfId="0" applyFont="1" applyFill="1" applyBorder="1" applyAlignment="1">
      <alignment horizontal="right"/>
    </xf>
    <xf numFmtId="0" fontId="24" fillId="2" borderId="44" xfId="0" applyFont="1" applyFill="1" applyBorder="1" applyAlignment="1">
      <alignment horizontal="right"/>
    </xf>
    <xf numFmtId="0" fontId="24" fillId="2" borderId="113" xfId="0" applyFont="1" applyFill="1" applyBorder="1" applyAlignment="1">
      <alignment horizontal="right"/>
    </xf>
    <xf numFmtId="0" fontId="45" fillId="2" borderId="20" xfId="0" applyFont="1" applyFill="1" applyBorder="1" applyAlignment="1">
      <alignment vertical="center" wrapText="1"/>
    </xf>
    <xf numFmtId="0" fontId="45" fillId="2" borderId="21" xfId="0" applyFont="1" applyFill="1" applyBorder="1" applyAlignment="1">
      <alignment vertical="center" wrapText="1"/>
    </xf>
    <xf numFmtId="3" fontId="22" fillId="0" borderId="20" xfId="1" applyNumberFormat="1" applyFont="1" applyBorder="1" applyAlignment="1">
      <alignment horizontal="right" vertical="center"/>
    </xf>
    <xf numFmtId="0" fontId="22" fillId="0" borderId="21" xfId="1" applyFont="1" applyBorder="1" applyAlignment="1"/>
    <xf numFmtId="0" fontId="23" fillId="2" borderId="21" xfId="0" applyFont="1" applyFill="1" applyBorder="1" applyAlignment="1">
      <alignment vertical="center" wrapText="1"/>
    </xf>
    <xf numFmtId="0" fontId="26" fillId="8" borderId="44" xfId="0" applyFont="1" applyFill="1" applyBorder="1" applyAlignment="1">
      <alignment horizontal="left" wrapText="1"/>
    </xf>
    <xf numFmtId="0" fontId="27" fillId="9" borderId="44" xfId="0" applyFont="1" applyFill="1" applyBorder="1" applyAlignment="1"/>
    <xf numFmtId="0" fontId="2" fillId="8" borderId="44" xfId="1" applyFill="1" applyBorder="1" applyAlignment="1">
      <alignment horizontal="left" vertical="center" wrapText="1"/>
    </xf>
    <xf numFmtId="0" fontId="2" fillId="9" borderId="44" xfId="1" applyFill="1" applyBorder="1" applyAlignment="1"/>
    <xf numFmtId="0" fontId="45" fillId="2" borderId="20" xfId="0" applyFont="1" applyFill="1" applyBorder="1" applyAlignment="1">
      <alignment horizontal="left" vertical="center" wrapText="1"/>
    </xf>
    <xf numFmtId="0" fontId="45" fillId="2" borderId="21" xfId="0" applyFont="1" applyFill="1" applyBorder="1" applyAlignment="1">
      <alignment horizontal="left" vertical="center" wrapText="1"/>
    </xf>
    <xf numFmtId="0" fontId="47" fillId="2" borderId="20" xfId="0" applyFont="1" applyFill="1" applyBorder="1" applyAlignment="1">
      <alignment vertical="center" wrapText="1"/>
    </xf>
    <xf numFmtId="0" fontId="47" fillId="2" borderId="21" xfId="0" applyFont="1" applyFill="1" applyBorder="1" applyAlignment="1">
      <alignment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105" xfId="0" applyFont="1" applyBorder="1" applyAlignment="1"/>
    <xf numFmtId="3" fontId="3" fillId="0" borderId="44" xfId="0" applyNumberFormat="1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/>
    </xf>
    <xf numFmtId="0" fontId="21" fillId="0" borderId="44" xfId="0" applyFont="1" applyBorder="1" applyAlignment="1">
      <alignment horizontal="center" vertical="center"/>
    </xf>
    <xf numFmtId="0" fontId="3" fillId="0" borderId="44" xfId="0" applyFont="1" applyBorder="1" applyAlignment="1"/>
    <xf numFmtId="0" fontId="3" fillId="4" borderId="48" xfId="0" applyFont="1" applyFill="1" applyBorder="1" applyAlignment="1">
      <alignment vertical="center"/>
    </xf>
    <xf numFmtId="0" fontId="3" fillId="4" borderId="46" xfId="0" applyFont="1" applyFill="1" applyBorder="1" applyAlignment="1">
      <alignment vertical="center"/>
    </xf>
    <xf numFmtId="0" fontId="16" fillId="0" borderId="50" xfId="0" applyFont="1" applyBorder="1" applyAlignment="1"/>
    <xf numFmtId="0" fontId="9" fillId="3" borderId="87" xfId="0" applyFont="1" applyFill="1" applyBorder="1" applyAlignment="1">
      <alignment vertical="center" wrapText="1"/>
    </xf>
    <xf numFmtId="0" fontId="16" fillId="0" borderId="88" xfId="0" applyFont="1" applyBorder="1" applyAlignment="1"/>
    <xf numFmtId="0" fontId="16" fillId="0" borderId="89" xfId="0" applyFont="1" applyBorder="1" applyAlignment="1"/>
    <xf numFmtId="0" fontId="29" fillId="3" borderId="87" xfId="0" applyFont="1" applyFill="1" applyBorder="1" applyAlignment="1">
      <alignment vertical="center" wrapText="1"/>
    </xf>
    <xf numFmtId="0" fontId="35" fillId="5" borderId="28" xfId="0" applyFont="1" applyFill="1" applyBorder="1" applyAlignment="1">
      <alignment horizontal="center" vertical="center" wrapText="1"/>
    </xf>
    <xf numFmtId="0" fontId="16" fillId="0" borderId="28" xfId="0" applyFont="1" applyBorder="1" applyAlignment="1"/>
    <xf numFmtId="0" fontId="3" fillId="4" borderId="50" xfId="0" applyFont="1" applyFill="1" applyBorder="1" applyAlignment="1">
      <alignment vertical="center"/>
    </xf>
    <xf numFmtId="3" fontId="41" fillId="0" borderId="38" xfId="0" applyNumberFormat="1" applyFont="1" applyBorder="1" applyAlignment="1">
      <alignment horizontal="left" vertical="center" wrapText="1"/>
    </xf>
    <xf numFmtId="0" fontId="16" fillId="0" borderId="39" xfId="0" applyFont="1" applyBorder="1" applyAlignment="1"/>
    <xf numFmtId="0" fontId="39" fillId="0" borderId="2" xfId="0" applyFont="1" applyBorder="1" applyAlignment="1">
      <alignment vertical="center"/>
    </xf>
    <xf numFmtId="0" fontId="42" fillId="0" borderId="27" xfId="0" applyFont="1" applyBorder="1" applyAlignment="1"/>
    <xf numFmtId="0" fontId="43" fillId="8" borderId="66" xfId="0" applyFont="1" applyFill="1" applyBorder="1" applyAlignment="1">
      <alignment horizontal="left" vertical="center" wrapText="1"/>
    </xf>
    <xf numFmtId="0" fontId="16" fillId="9" borderId="66" xfId="0" applyFont="1" applyFill="1" applyBorder="1" applyAlignment="1"/>
    <xf numFmtId="0" fontId="16" fillId="9" borderId="64" xfId="0" applyFont="1" applyFill="1" applyBorder="1" applyAlignment="1"/>
    <xf numFmtId="0" fontId="21" fillId="0" borderId="0" xfId="0" applyFont="1" applyAlignment="1">
      <alignment horizontal="center" vertical="center"/>
    </xf>
    <xf numFmtId="0" fontId="29" fillId="4" borderId="62" xfId="0" applyFont="1" applyFill="1" applyBorder="1" applyAlignment="1">
      <alignment vertical="center"/>
    </xf>
    <xf numFmtId="0" fontId="29" fillId="4" borderId="116" xfId="0" applyFont="1" applyFill="1" applyBorder="1" applyAlignment="1">
      <alignment vertical="center"/>
    </xf>
    <xf numFmtId="0" fontId="29" fillId="4" borderId="63" xfId="0" applyFont="1" applyFill="1" applyBorder="1" applyAlignment="1">
      <alignment vertical="center"/>
    </xf>
    <xf numFmtId="0" fontId="3" fillId="0" borderId="46" xfId="0" applyFont="1" applyBorder="1" applyAlignment="1"/>
    <xf numFmtId="0" fontId="8" fillId="8" borderId="67" xfId="0" applyFont="1" applyFill="1" applyBorder="1" applyAlignment="1">
      <alignment horizontal="left" vertical="center" wrapText="1"/>
    </xf>
    <xf numFmtId="0" fontId="8" fillId="8" borderId="68" xfId="0" applyFont="1" applyFill="1" applyBorder="1" applyAlignment="1">
      <alignment horizontal="left" vertical="center" wrapText="1"/>
    </xf>
    <xf numFmtId="0" fontId="8" fillId="8" borderId="69" xfId="0" applyFont="1" applyFill="1" applyBorder="1" applyAlignment="1">
      <alignment horizontal="left" vertical="center" wrapText="1"/>
    </xf>
    <xf numFmtId="0" fontId="8" fillId="8" borderId="67" xfId="0" applyFont="1" applyFill="1" applyBorder="1" applyAlignment="1">
      <alignment horizontal="left" vertical="top"/>
    </xf>
    <xf numFmtId="0" fontId="8" fillId="8" borderId="68" xfId="0" applyFont="1" applyFill="1" applyBorder="1" applyAlignment="1">
      <alignment horizontal="left" vertical="top"/>
    </xf>
    <xf numFmtId="0" fontId="28" fillId="8" borderId="54" xfId="0" applyFont="1" applyFill="1" applyBorder="1" applyAlignment="1">
      <alignment horizontal="left" vertical="center" wrapText="1"/>
    </xf>
    <xf numFmtId="0" fontId="28" fillId="8" borderId="55" xfId="0" applyFont="1" applyFill="1" applyBorder="1" applyAlignment="1">
      <alignment horizontal="left" vertical="center" wrapText="1"/>
    </xf>
    <xf numFmtId="0" fontId="24" fillId="2" borderId="114" xfId="0" applyFont="1" applyFill="1" applyBorder="1" applyAlignment="1">
      <alignment horizontal="right" wrapText="1"/>
    </xf>
    <xf numFmtId="0" fontId="24" fillId="2" borderId="44" xfId="0" applyFont="1" applyFill="1" applyBorder="1" applyAlignment="1">
      <alignment horizontal="right" wrapText="1"/>
    </xf>
    <xf numFmtId="0" fontId="24" fillId="2" borderId="115" xfId="0" applyFont="1" applyFill="1" applyBorder="1" applyAlignment="1">
      <alignment horizontal="right" wrapText="1"/>
    </xf>
    <xf numFmtId="0" fontId="21" fillId="0" borderId="117" xfId="0" applyFont="1" applyBorder="1" applyAlignment="1">
      <alignment horizontal="center" vertical="center" wrapText="1"/>
    </xf>
    <xf numFmtId="0" fontId="21" fillId="0" borderId="107" xfId="0" applyFont="1" applyBorder="1" applyAlignment="1">
      <alignment horizontal="center" vertical="center" wrapText="1"/>
    </xf>
    <xf numFmtId="0" fontId="39" fillId="0" borderId="90" xfId="0" applyFont="1" applyBorder="1" applyAlignment="1">
      <alignment vertical="center"/>
    </xf>
    <xf numFmtId="0" fontId="42" fillId="0" borderId="90" xfId="0" applyFont="1" applyBorder="1" applyAlignment="1"/>
    <xf numFmtId="0" fontId="3" fillId="0" borderId="0" xfId="0" applyFont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79">
    <dxf>
      <font>
        <color rgb="FF9C0006"/>
      </font>
    </dxf>
    <dxf>
      <font>
        <color rgb="FFA61C00"/>
      </font>
      <fill>
        <patternFill patternType="none"/>
      </fill>
    </dxf>
    <dxf>
      <font>
        <color rgb="FFA61C00"/>
      </font>
      <fill>
        <patternFill patternType="none"/>
      </fill>
    </dxf>
    <dxf>
      <fill>
        <patternFill patternType="solid">
          <fgColor rgb="FFFFF2CC"/>
          <bgColor rgb="FFFFF2CC"/>
        </patternFill>
      </fill>
      <border>
        <left/>
        <right/>
        <top/>
        <bottom style="thin">
          <color theme="0" tint="-0.14996795556505021"/>
        </bottom>
      </border>
    </dxf>
    <dxf>
      <fill>
        <patternFill>
          <bgColor theme="3" tint="0.499984740745262"/>
        </patternFill>
      </fill>
    </dxf>
    <dxf>
      <font>
        <color rgb="FF9C0006"/>
      </font>
    </dxf>
    <dxf>
      <font>
        <color rgb="FFA61C00"/>
      </font>
      <fill>
        <patternFill patternType="none"/>
      </fill>
    </dxf>
    <dxf>
      <font>
        <color rgb="FF9C0006"/>
      </font>
    </dxf>
    <dxf>
      <font>
        <color rgb="FFA61C00"/>
      </font>
      <fill>
        <patternFill patternType="none"/>
      </fill>
    </dxf>
    <dxf>
      <font>
        <color rgb="FF9C0006"/>
      </font>
    </dxf>
    <dxf>
      <font>
        <color rgb="FFA61C00"/>
      </font>
      <fill>
        <patternFill patternType="none"/>
      </fill>
    </dxf>
    <dxf>
      <fill>
        <patternFill patternType="solid">
          <fgColor rgb="FFFFF2CC"/>
          <bgColor rgb="FFFFF2CC"/>
        </patternFill>
      </fill>
      <border>
        <left/>
        <right/>
        <top/>
        <bottom style="thin">
          <color theme="0" tint="-0.14996795556505021"/>
        </bottom>
      </border>
    </dxf>
    <dxf>
      <fill>
        <patternFill>
          <bgColor theme="3" tint="0.499984740745262"/>
        </patternFill>
      </fill>
    </dxf>
    <dxf>
      <fill>
        <patternFill>
          <bgColor theme="3" tint="0.499984740745262"/>
        </patternFill>
      </fill>
    </dxf>
    <dxf>
      <fill>
        <patternFill patternType="solid">
          <fgColor rgb="FFFFF2CC"/>
          <bgColor rgb="FFFFF2CC"/>
        </patternFill>
      </fill>
      <border>
        <left/>
        <right/>
        <top/>
        <bottom style="thin">
          <color theme="0" tint="-0.14996795556505021"/>
        </bottom>
      </border>
    </dxf>
    <dxf>
      <fill>
        <patternFill>
          <bgColor theme="3" tint="0.499984740745262"/>
        </patternFill>
      </fill>
    </dxf>
    <dxf>
      <fill>
        <patternFill patternType="solid">
          <fgColor rgb="FFFFF2CC"/>
          <bgColor rgb="FFFFF2CC"/>
        </patternFill>
      </fill>
      <border>
        <left/>
        <right/>
        <top/>
        <bottom style="thin">
          <color theme="0" tint="-0.14996795556505021"/>
        </bottom>
      </border>
    </dxf>
    <dxf>
      <fill>
        <patternFill>
          <bgColor theme="3" tint="0.499984740745262"/>
        </patternFill>
      </fill>
    </dxf>
    <dxf>
      <fill>
        <patternFill patternType="solid">
          <fgColor rgb="FFFFF2CC"/>
          <bgColor rgb="FFFFF2CC"/>
        </patternFill>
      </fill>
      <border>
        <left/>
        <right/>
        <top/>
        <bottom style="thin">
          <color theme="0" tint="-0.14996795556505021"/>
        </bottom>
      </border>
    </dxf>
    <dxf>
      <fill>
        <patternFill>
          <bgColor theme="3" tint="0.499984740745262"/>
        </patternFill>
      </fill>
    </dxf>
    <dxf>
      <fill>
        <patternFill patternType="solid">
          <fgColor rgb="FFFFF2CC"/>
          <bgColor rgb="FFFFF2CC"/>
        </patternFill>
      </fill>
      <border>
        <left/>
        <right/>
        <top/>
        <bottom style="thin">
          <color theme="0" tint="-0.14996795556505021"/>
        </bottom>
      </border>
    </dxf>
    <dxf>
      <fill>
        <patternFill>
          <bgColor theme="3" tint="0.499984740745262"/>
        </patternFill>
      </fill>
    </dxf>
    <dxf>
      <fill>
        <patternFill patternType="solid">
          <fgColor rgb="FFFFF2CC"/>
          <bgColor rgb="FFFFF2CC"/>
        </patternFill>
      </fill>
      <border>
        <left/>
        <right/>
        <top/>
        <bottom style="thin">
          <color theme="0" tint="-0.14996795556505021"/>
        </bottom>
      </border>
    </dxf>
    <dxf>
      <fill>
        <patternFill>
          <bgColor theme="3" tint="0.499984740745262"/>
        </patternFill>
      </fill>
    </dxf>
    <dxf>
      <fill>
        <patternFill patternType="solid">
          <fgColor rgb="FFFFF2CC"/>
          <bgColor rgb="FFFFF2CC"/>
        </patternFill>
      </fill>
      <border>
        <left/>
        <right/>
        <top/>
        <bottom style="thin">
          <color theme="0" tint="-0.14996795556505021"/>
        </bottom>
      </border>
    </dxf>
    <dxf>
      <fill>
        <patternFill>
          <bgColor theme="3" tint="0.499984740745262"/>
        </patternFill>
      </fill>
    </dxf>
    <dxf>
      <fill>
        <patternFill patternType="solid">
          <fgColor rgb="FFFFF2CC"/>
          <bgColor rgb="FFFFF2CC"/>
        </patternFill>
      </fill>
      <border>
        <left/>
        <right/>
        <top/>
        <bottom style="thin">
          <color theme="0" tint="-0.14996795556505021"/>
        </bottom>
      </border>
    </dxf>
    <dxf>
      <fill>
        <patternFill>
          <bgColor theme="3" tint="0.499984740745262"/>
        </patternFill>
      </fill>
    </dxf>
    <dxf>
      <fill>
        <patternFill patternType="solid">
          <fgColor rgb="FFFFF2CC"/>
          <bgColor rgb="FFFFF2CC"/>
        </patternFill>
      </fill>
      <border>
        <left/>
        <right/>
        <top/>
        <bottom style="thin">
          <color theme="0" tint="-0.14996795556505021"/>
        </bottom>
      </border>
    </dxf>
    <dxf>
      <fill>
        <patternFill>
          <bgColor theme="3" tint="0.499984740745262"/>
        </patternFill>
      </fill>
    </dxf>
    <dxf>
      <fill>
        <patternFill patternType="solid">
          <fgColor rgb="FFFFF2CC"/>
          <bgColor rgb="FFFFF2CC"/>
        </patternFill>
      </fill>
      <border>
        <left/>
        <right/>
        <top/>
        <bottom style="thin">
          <color theme="0" tint="-0.14996795556505021"/>
        </bottom>
      </border>
    </dxf>
    <dxf>
      <fill>
        <patternFill>
          <bgColor theme="3" tint="0.499984740745262"/>
        </patternFill>
      </fill>
    </dxf>
    <dxf>
      <fill>
        <patternFill patternType="solid">
          <fgColor rgb="FFFFF2CC"/>
          <bgColor rgb="FFFFF2CC"/>
        </patternFill>
      </fill>
      <border>
        <left/>
        <right/>
        <top/>
        <bottom style="thin">
          <color theme="0" tint="-0.14996795556505021"/>
        </bottom>
      </border>
    </dxf>
    <dxf>
      <fill>
        <patternFill>
          <bgColor theme="3" tint="0.499984740745262"/>
        </patternFill>
      </fill>
    </dxf>
    <dxf>
      <fill>
        <patternFill patternType="solid">
          <fgColor rgb="FFFFF2CC"/>
          <bgColor rgb="FFFFF2CC"/>
        </patternFill>
      </fill>
      <border>
        <left/>
        <right/>
        <top/>
        <bottom style="thin">
          <color theme="0" tint="-0.14996795556505021"/>
        </bottom>
      </border>
    </dxf>
    <dxf>
      <fill>
        <patternFill>
          <bgColor theme="3" tint="0.499984740745262"/>
        </patternFill>
      </fill>
    </dxf>
    <dxf>
      <fill>
        <patternFill patternType="solid">
          <fgColor rgb="FFFFF2CC"/>
          <bgColor rgb="FFFFF2CC"/>
        </patternFill>
      </fill>
      <border>
        <left/>
        <right/>
        <top/>
        <bottom style="thin">
          <color theme="0" tint="-0.14996795556505021"/>
        </bottom>
      </border>
    </dxf>
    <dxf>
      <fill>
        <patternFill>
          <bgColor theme="3" tint="0.499984740745262"/>
        </patternFill>
      </fill>
    </dxf>
    <dxf>
      <fill>
        <patternFill patternType="solid">
          <fgColor rgb="FFFFF2CC"/>
          <bgColor rgb="FFFFF2CC"/>
        </patternFill>
      </fill>
      <border>
        <left/>
        <right/>
        <top/>
        <bottom style="thin">
          <color theme="0" tint="-0.14996795556505021"/>
        </bottom>
      </border>
    </dxf>
    <dxf>
      <fill>
        <patternFill>
          <bgColor theme="3" tint="0.499984740745262"/>
        </patternFill>
      </fill>
    </dxf>
    <dxf>
      <fill>
        <patternFill patternType="solid">
          <fgColor rgb="FFFFF2CC"/>
          <bgColor rgb="FFFFF2CC"/>
        </patternFill>
      </fill>
      <border>
        <left/>
        <right/>
        <top/>
        <bottom style="thin">
          <color theme="0" tint="-0.14996795556505021"/>
        </bottom>
      </border>
    </dxf>
    <dxf>
      <fill>
        <patternFill>
          <bgColor theme="3" tint="0.499984740745262"/>
        </patternFill>
      </fill>
    </dxf>
    <dxf>
      <fill>
        <patternFill patternType="solid">
          <fgColor rgb="FFFFF2CC"/>
          <bgColor rgb="FFFFF2CC"/>
        </patternFill>
      </fill>
      <border>
        <left/>
        <right/>
        <top/>
        <bottom style="thin">
          <color theme="0" tint="-0.14996795556505021"/>
        </bottom>
      </border>
    </dxf>
    <dxf>
      <fill>
        <patternFill>
          <bgColor theme="3" tint="0.499984740745262"/>
        </patternFill>
      </fill>
    </dxf>
    <dxf>
      <fill>
        <patternFill patternType="solid">
          <fgColor rgb="FFFFF2CC"/>
          <bgColor rgb="FFFFF2CC"/>
        </patternFill>
      </fill>
      <border>
        <left/>
        <right/>
        <top/>
        <bottom style="thin">
          <color theme="0" tint="-0.14996795556505021"/>
        </bottom>
      </border>
    </dxf>
    <dxf>
      <fill>
        <patternFill>
          <bgColor theme="3" tint="0.499984740745262"/>
        </patternFill>
      </fill>
    </dxf>
    <dxf>
      <fill>
        <patternFill patternType="solid">
          <fgColor rgb="FFFFF2CC"/>
          <bgColor rgb="FFFFF2CC"/>
        </patternFill>
      </fill>
      <border>
        <left/>
        <right/>
        <top/>
        <bottom style="thin">
          <color theme="0" tint="-0.14996795556505021"/>
        </bottom>
      </border>
    </dxf>
    <dxf>
      <fill>
        <patternFill>
          <bgColor theme="3" tint="0.499984740745262"/>
        </patternFill>
      </fill>
    </dxf>
    <dxf>
      <fill>
        <patternFill patternType="solid">
          <fgColor rgb="FFFFF2CC"/>
          <bgColor rgb="FFFFF2CC"/>
        </patternFill>
      </fill>
      <border>
        <left/>
        <right/>
        <top/>
        <bottom style="thin">
          <color theme="0" tint="-0.14996795556505021"/>
        </bottom>
      </border>
    </dxf>
    <dxf>
      <fill>
        <patternFill>
          <bgColor theme="3" tint="0.499984740745262"/>
        </patternFill>
      </fill>
    </dxf>
    <dxf>
      <fill>
        <patternFill patternType="solid">
          <fgColor rgb="FFFFF2CC"/>
          <bgColor rgb="FFFFF2CC"/>
        </patternFill>
      </fill>
      <border>
        <left/>
        <right/>
        <top/>
        <bottom style="thin">
          <color theme="0" tint="-0.14996795556505021"/>
        </bottom>
      </border>
    </dxf>
    <dxf>
      <fill>
        <patternFill>
          <bgColor theme="3" tint="0.499984740745262"/>
        </patternFill>
      </fill>
    </dxf>
    <dxf>
      <fill>
        <patternFill patternType="solid">
          <fgColor rgb="FFFFF2CC"/>
          <bgColor rgb="FFFFF2CC"/>
        </patternFill>
      </fill>
      <border>
        <left/>
        <right/>
        <top/>
        <bottom style="thin">
          <color theme="0" tint="-0.14996795556505021"/>
        </bottom>
      </border>
    </dxf>
    <dxf>
      <fill>
        <patternFill>
          <bgColor theme="3" tint="0.499984740745262"/>
        </patternFill>
      </fill>
    </dxf>
    <dxf>
      <fill>
        <patternFill patternType="solid">
          <fgColor rgb="FFFFF2CC"/>
          <bgColor rgb="FFFFF2CC"/>
        </patternFill>
      </fill>
      <border>
        <left/>
        <right/>
        <top/>
        <bottom style="thin">
          <color theme="0" tint="-0.14996795556505021"/>
        </bottom>
      </border>
    </dxf>
    <dxf>
      <fill>
        <patternFill>
          <bgColor theme="3" tint="0.499984740745262"/>
        </patternFill>
      </fill>
    </dxf>
    <dxf>
      <fill>
        <patternFill patternType="solid">
          <fgColor rgb="FFFFF2CC"/>
          <bgColor rgb="FFFFF2CC"/>
        </patternFill>
      </fill>
      <border>
        <left/>
        <right/>
        <top/>
        <bottom style="thin">
          <color theme="0" tint="-0.14996795556505021"/>
        </bottom>
      </border>
    </dxf>
    <dxf>
      <fill>
        <patternFill>
          <bgColor theme="3" tint="0.499984740745262"/>
        </patternFill>
      </fill>
    </dxf>
    <dxf>
      <fill>
        <patternFill patternType="solid">
          <fgColor rgb="FFFFF2CC"/>
          <bgColor rgb="FFFFF2CC"/>
        </patternFill>
      </fill>
      <border>
        <left/>
        <right/>
        <top/>
        <bottom style="thin">
          <color theme="0" tint="-0.14996795556505021"/>
        </bottom>
      </border>
    </dxf>
    <dxf>
      <fill>
        <patternFill>
          <bgColor theme="3" tint="0.499984740745262"/>
        </patternFill>
      </fill>
    </dxf>
    <dxf>
      <fill>
        <patternFill patternType="solid">
          <fgColor rgb="FFFFF2CC"/>
          <bgColor rgb="FFFFF2CC"/>
        </patternFill>
      </fill>
      <border>
        <left/>
        <right/>
        <top/>
        <bottom style="thin">
          <color theme="0" tint="-0.14996795556505021"/>
        </bottom>
      </border>
    </dxf>
    <dxf>
      <fill>
        <patternFill>
          <bgColor theme="3" tint="0.499984740745262"/>
        </patternFill>
      </fill>
    </dxf>
    <dxf>
      <fill>
        <patternFill patternType="solid">
          <fgColor rgb="FFFFF2CC"/>
          <bgColor rgb="FFFFF2CC"/>
        </patternFill>
      </fill>
      <border>
        <left/>
        <right/>
        <top/>
        <bottom style="thin">
          <color theme="0" tint="-0.14996795556505021"/>
        </bottom>
      </border>
    </dxf>
    <dxf>
      <fill>
        <patternFill>
          <bgColor theme="3" tint="0.499984740745262"/>
        </patternFill>
      </fill>
    </dxf>
    <dxf>
      <fill>
        <patternFill patternType="solid">
          <fgColor rgb="FFFFF2CC"/>
          <bgColor rgb="FFFFF2CC"/>
        </patternFill>
      </fill>
      <border>
        <left/>
        <right/>
        <top/>
        <bottom style="thin">
          <color theme="0" tint="-0.14996795556505021"/>
        </bottom>
      </border>
    </dxf>
    <dxf>
      <fill>
        <patternFill>
          <bgColor theme="3" tint="0.499984740745262"/>
        </patternFill>
      </fill>
    </dxf>
    <dxf>
      <fill>
        <patternFill patternType="solid">
          <fgColor rgb="FFFFF2CC"/>
          <bgColor rgb="FFFFF2CC"/>
        </patternFill>
      </fill>
      <border>
        <left/>
        <right/>
        <top/>
        <bottom style="thin">
          <color theme="0" tint="-0.14996795556505021"/>
        </bottom>
      </border>
    </dxf>
    <dxf>
      <font>
        <color rgb="FF9C0006"/>
      </font>
    </dxf>
    <dxf>
      <font>
        <color rgb="FFA61C00"/>
      </font>
      <fill>
        <patternFill patternType="none"/>
      </fill>
    </dxf>
    <dxf>
      <fill>
        <patternFill patternType="solid">
          <fgColor rgb="FFFFF2CC"/>
          <bgColor rgb="FFFFF2CC"/>
        </patternFill>
      </fill>
      <border>
        <left/>
        <right/>
        <top/>
        <bottom style="thin">
          <color theme="0" tint="-0.14996795556505021"/>
        </bottom>
      </border>
    </dxf>
    <dxf>
      <fill>
        <patternFill>
          <bgColor theme="3" tint="0.499984740745262"/>
        </patternFill>
      </fill>
    </dxf>
    <dxf>
      <fill>
        <patternFill>
          <bgColor theme="3" tint="0.499984740745262"/>
        </patternFill>
      </fill>
    </dxf>
    <dxf>
      <font>
        <color rgb="FF9C0006"/>
      </font>
    </dxf>
    <dxf>
      <font>
        <color rgb="FFA61C00"/>
      </font>
      <fill>
        <patternFill patternType="none"/>
      </fill>
    </dxf>
    <dxf>
      <fill>
        <patternFill patternType="solid">
          <fgColor rgb="FFFFF2CC"/>
          <bgColor rgb="FFFFF2CC"/>
        </patternFill>
      </fill>
      <border>
        <left/>
        <right/>
        <top/>
        <bottom style="thin">
          <color theme="0" tint="-0.14996795556505021"/>
        </bottom>
      </border>
    </dxf>
    <dxf>
      <fill>
        <patternFill>
          <bgColor theme="3" tint="0.499984740745262"/>
        </patternFill>
      </fill>
    </dxf>
    <dxf>
      <fill>
        <patternFill patternType="solid">
          <fgColor rgb="FFFFF2CC"/>
          <bgColor rgb="FFFFF2CC"/>
        </patternFill>
      </fill>
      <border>
        <left/>
        <right/>
        <top/>
        <bottom style="thin">
          <color theme="0" tint="-0.14996795556505021"/>
        </bottom>
      </border>
    </dxf>
    <dxf>
      <font>
        <color rgb="FF9C0006"/>
      </font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FFEFEFEF"/>
      <color rgb="FFEEF1F0"/>
      <color rgb="FFCCCC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fmlaLink="B14" lockText="1" noThreeD="1"/>
</file>

<file path=xl/ctrlProps/ctrlProp10.xml><?xml version="1.0" encoding="utf-8"?>
<formControlPr xmlns="http://schemas.microsoft.com/office/spreadsheetml/2009/9/main" objectType="CheckBox" fmlaLink="D14" lockText="1" noThreeD="1"/>
</file>

<file path=xl/ctrlProps/ctrlProp11.xml><?xml version="1.0" encoding="utf-8"?>
<formControlPr xmlns="http://schemas.microsoft.com/office/spreadsheetml/2009/9/main" objectType="CheckBox" fmlaLink="D15" lockText="1" noThreeD="1"/>
</file>

<file path=xl/ctrlProps/ctrlProp12.xml><?xml version="1.0" encoding="utf-8"?>
<formControlPr xmlns="http://schemas.microsoft.com/office/spreadsheetml/2009/9/main" objectType="CheckBox" fmlaLink="D16" lockText="1" noThreeD="1"/>
</file>

<file path=xl/ctrlProps/ctrlProp13.xml><?xml version="1.0" encoding="utf-8"?>
<formControlPr xmlns="http://schemas.microsoft.com/office/spreadsheetml/2009/9/main" objectType="Radio" checked="Checked" firstButton="1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CheckBox" fmlaLink="$B$13" lockText="1" noThreeD="1"/>
</file>

<file path=xl/ctrlProps/ctrlProp16.xml><?xml version="1.0" encoding="utf-8"?>
<formControlPr xmlns="http://schemas.microsoft.com/office/spreadsheetml/2009/9/main" objectType="CheckBox" fmlaLink="B14" lockText="1" noThreeD="1"/>
</file>

<file path=xl/ctrlProps/ctrlProp17.xml><?xml version="1.0" encoding="utf-8"?>
<formControlPr xmlns="http://schemas.microsoft.com/office/spreadsheetml/2009/9/main" objectType="CheckBox" fmlaLink="B15" lockText="1" noThreeD="1"/>
</file>

<file path=xl/ctrlProps/ctrlProp18.xml><?xml version="1.0" encoding="utf-8"?>
<formControlPr xmlns="http://schemas.microsoft.com/office/spreadsheetml/2009/9/main" objectType="CheckBox" fmlaLink="B16" lockText="1" noThreeD="1"/>
</file>

<file path=xl/ctrlProps/ctrlProp19.xml><?xml version="1.0" encoding="utf-8"?>
<formControlPr xmlns="http://schemas.microsoft.com/office/spreadsheetml/2009/9/main" objectType="CheckBox" fmlaLink="B17" lockText="1" noThreeD="1"/>
</file>

<file path=xl/ctrlProps/ctrlProp2.xml><?xml version="1.0" encoding="utf-8"?>
<formControlPr xmlns="http://schemas.microsoft.com/office/spreadsheetml/2009/9/main" objectType="CheckBox" fmlaLink="B14" lockText="1" noThreeD="1"/>
</file>

<file path=xl/ctrlProps/ctrlProp20.xml><?xml version="1.0" encoding="utf-8"?>
<formControlPr xmlns="http://schemas.microsoft.com/office/spreadsheetml/2009/9/main" objectType="CheckBox" fmlaLink="B18" lockText="1" noThreeD="1"/>
</file>

<file path=xl/ctrlProps/ctrlProp21.xml><?xml version="1.0" encoding="utf-8"?>
<formControlPr xmlns="http://schemas.microsoft.com/office/spreadsheetml/2009/9/main" objectType="CheckBox" fmlaLink="B19" lockText="1" noThreeD="1"/>
</file>

<file path=xl/ctrlProps/ctrlProp22.xml><?xml version="1.0" encoding="utf-8"?>
<formControlPr xmlns="http://schemas.microsoft.com/office/spreadsheetml/2009/9/main" objectType="CheckBox" fmlaLink="B20" lockText="1" noThreeD="1"/>
</file>

<file path=xl/ctrlProps/ctrlProp23.xml><?xml version="1.0" encoding="utf-8"?>
<formControlPr xmlns="http://schemas.microsoft.com/office/spreadsheetml/2009/9/main" objectType="CheckBox" fmlaLink="B23" lockText="1" noThreeD="1"/>
</file>

<file path=xl/ctrlProps/ctrlProp24.xml><?xml version="1.0" encoding="utf-8"?>
<formControlPr xmlns="http://schemas.microsoft.com/office/spreadsheetml/2009/9/main" objectType="CheckBox" fmlaLink="B24" lockText="1" noThreeD="1"/>
</file>

<file path=xl/ctrlProps/ctrlProp25.xml><?xml version="1.0" encoding="utf-8"?>
<formControlPr xmlns="http://schemas.microsoft.com/office/spreadsheetml/2009/9/main" objectType="CheckBox" fmlaLink="B25" lockText="1" noThreeD="1"/>
</file>

<file path=xl/ctrlProps/ctrlProp26.xml><?xml version="1.0" encoding="utf-8"?>
<formControlPr xmlns="http://schemas.microsoft.com/office/spreadsheetml/2009/9/main" objectType="CheckBox" fmlaLink="B21" lockText="1" noThreeD="1"/>
</file>

<file path=xl/ctrlProps/ctrlProp27.xml><?xml version="1.0" encoding="utf-8"?>
<formControlPr xmlns="http://schemas.microsoft.com/office/spreadsheetml/2009/9/main" objectType="CheckBox" fmlaLink="B21" lockText="1" noThreeD="1"/>
</file>

<file path=xl/ctrlProps/ctrlProp28.xml><?xml version="1.0" encoding="utf-8"?>
<formControlPr xmlns="http://schemas.microsoft.com/office/spreadsheetml/2009/9/main" objectType="CheckBox" fmlaLink="B22" lockText="1" noThreeD="1"/>
</file>

<file path=xl/ctrlProps/ctrlProp29.xml><?xml version="1.0" encoding="utf-8"?>
<formControlPr xmlns="http://schemas.microsoft.com/office/spreadsheetml/2009/9/main" objectType="CheckBox" fmlaLink="B28" lockText="1" noThreeD="1"/>
</file>

<file path=xl/ctrlProps/ctrlProp3.xml><?xml version="1.0" encoding="utf-8"?>
<formControlPr xmlns="http://schemas.microsoft.com/office/spreadsheetml/2009/9/main" objectType="CheckBox" fmlaLink="B13" lockText="1" noThreeD="1"/>
</file>

<file path=xl/ctrlProps/ctrlProp30.xml><?xml version="1.0" encoding="utf-8"?>
<formControlPr xmlns="http://schemas.microsoft.com/office/spreadsheetml/2009/9/main" objectType="CheckBox" fmlaLink="B26" lockText="1" noThreeD="1"/>
</file>

<file path=xl/ctrlProps/ctrlProp31.xml><?xml version="1.0" encoding="utf-8"?>
<formControlPr xmlns="http://schemas.microsoft.com/office/spreadsheetml/2009/9/main" objectType="CheckBox" fmlaLink="B27" lockText="1" noThreeD="1"/>
</file>

<file path=xl/ctrlProps/ctrlProp4.xml><?xml version="1.0" encoding="utf-8"?>
<formControlPr xmlns="http://schemas.microsoft.com/office/spreadsheetml/2009/9/main" objectType="CheckBox" fmlaLink="B14" lockText="1" noThreeD="1"/>
</file>

<file path=xl/ctrlProps/ctrlProp5.xml><?xml version="1.0" encoding="utf-8"?>
<formControlPr xmlns="http://schemas.microsoft.com/office/spreadsheetml/2009/9/main" objectType="CheckBox" fmlaLink="B15" lockText="1" noThreeD="1"/>
</file>

<file path=xl/ctrlProps/ctrlProp6.xml><?xml version="1.0" encoding="utf-8"?>
<formControlPr xmlns="http://schemas.microsoft.com/office/spreadsheetml/2009/9/main" objectType="CheckBox" fmlaLink="B14" lockText="1" noThreeD="1"/>
</file>

<file path=xl/ctrlProps/ctrlProp7.xml><?xml version="1.0" encoding="utf-8"?>
<formControlPr xmlns="http://schemas.microsoft.com/office/spreadsheetml/2009/9/main" objectType="CheckBox" fmlaLink="B16" lockText="1" noThreeD="1"/>
</file>

<file path=xl/ctrlProps/ctrlProp8.xml><?xml version="1.0" encoding="utf-8"?>
<formControlPr xmlns="http://schemas.microsoft.com/office/spreadsheetml/2009/9/main" objectType="CheckBox" fmlaLink="B17" lockText="1" noThreeD="1"/>
</file>

<file path=xl/ctrlProps/ctrlProp9.xml><?xml version="1.0" encoding="utf-8"?>
<formControlPr xmlns="http://schemas.microsoft.com/office/spreadsheetml/2009/9/main" objectType="CheckBox" fmlaLink="D13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hyperlink" Target="https://www.bud.hkpc.org/application_tips/tracker_ux.ph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13</xdr:row>
          <xdr:rowOff>228600</xdr:rowOff>
        </xdr:from>
        <xdr:to>
          <xdr:col>2</xdr:col>
          <xdr:colOff>1257300</xdr:colOff>
          <xdr:row>15</xdr:row>
          <xdr:rowOff>47625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12</xdr:row>
          <xdr:rowOff>161925</xdr:rowOff>
        </xdr:from>
        <xdr:to>
          <xdr:col>2</xdr:col>
          <xdr:colOff>1257300</xdr:colOff>
          <xdr:row>14</xdr:row>
          <xdr:rowOff>76200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11</xdr:row>
          <xdr:rowOff>228600</xdr:rowOff>
        </xdr:from>
        <xdr:to>
          <xdr:col>2</xdr:col>
          <xdr:colOff>1257300</xdr:colOff>
          <xdr:row>13</xdr:row>
          <xdr:rowOff>76200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14</xdr:row>
          <xdr:rowOff>228600</xdr:rowOff>
        </xdr:from>
        <xdr:to>
          <xdr:col>2</xdr:col>
          <xdr:colOff>1257300</xdr:colOff>
          <xdr:row>16</xdr:row>
          <xdr:rowOff>47625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13</xdr:row>
          <xdr:rowOff>228600</xdr:rowOff>
        </xdr:from>
        <xdr:to>
          <xdr:col>2</xdr:col>
          <xdr:colOff>1257300</xdr:colOff>
          <xdr:row>15</xdr:row>
          <xdr:rowOff>47625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15</xdr:row>
          <xdr:rowOff>228600</xdr:rowOff>
        </xdr:from>
        <xdr:to>
          <xdr:col>2</xdr:col>
          <xdr:colOff>1257300</xdr:colOff>
          <xdr:row>17</xdr:row>
          <xdr:rowOff>47625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14</xdr:row>
          <xdr:rowOff>228600</xdr:rowOff>
        </xdr:from>
        <xdr:to>
          <xdr:col>2</xdr:col>
          <xdr:colOff>1257300</xdr:colOff>
          <xdr:row>16</xdr:row>
          <xdr:rowOff>47625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15</xdr:row>
          <xdr:rowOff>228600</xdr:rowOff>
        </xdr:from>
        <xdr:to>
          <xdr:col>2</xdr:col>
          <xdr:colOff>1257300</xdr:colOff>
          <xdr:row>17</xdr:row>
          <xdr:rowOff>47625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11</xdr:row>
          <xdr:rowOff>228600</xdr:rowOff>
        </xdr:from>
        <xdr:to>
          <xdr:col>4</xdr:col>
          <xdr:colOff>1228725</xdr:colOff>
          <xdr:row>13</xdr:row>
          <xdr:rowOff>76200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12</xdr:row>
          <xdr:rowOff>161925</xdr:rowOff>
        </xdr:from>
        <xdr:to>
          <xdr:col>4</xdr:col>
          <xdr:colOff>1228725</xdr:colOff>
          <xdr:row>14</xdr:row>
          <xdr:rowOff>76200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13</xdr:row>
          <xdr:rowOff>219075</xdr:rowOff>
        </xdr:from>
        <xdr:to>
          <xdr:col>4</xdr:col>
          <xdr:colOff>1228725</xdr:colOff>
          <xdr:row>15</xdr:row>
          <xdr:rowOff>38100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14</xdr:row>
          <xdr:rowOff>219075</xdr:rowOff>
        </xdr:from>
        <xdr:to>
          <xdr:col>4</xdr:col>
          <xdr:colOff>1228725</xdr:colOff>
          <xdr:row>16</xdr:row>
          <xdr:rowOff>38100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8</xdr:row>
          <xdr:rowOff>333375</xdr:rowOff>
        </xdr:from>
        <xdr:to>
          <xdr:col>2</xdr:col>
          <xdr:colOff>1257300</xdr:colOff>
          <xdr:row>10</xdr:row>
          <xdr:rowOff>28575</xdr:rowOff>
        </xdr:to>
        <xdr:sp macro="" textlink="">
          <xdr:nvSpPr>
            <xdr:cNvPr id="1045" name="Option Button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內地計劃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3238500</xdr:colOff>
          <xdr:row>8</xdr:row>
          <xdr:rowOff>333375</xdr:rowOff>
        </xdr:from>
        <xdr:to>
          <xdr:col>5</xdr:col>
          <xdr:colOff>447675</xdr:colOff>
          <xdr:row>10</xdr:row>
          <xdr:rowOff>28575</xdr:rowOff>
        </xdr:to>
        <xdr:sp macro="" textlink="">
          <xdr:nvSpPr>
            <xdr:cNvPr id="1046" name="Option Button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自貿協定及投資協定計劃</a:t>
              </a:r>
            </a:p>
          </xdr:txBody>
        </xdr:sp>
        <xdr:clientData/>
      </xdr:twoCellAnchor>
    </mc:Choice>
    <mc:Fallback/>
  </mc:AlternateContent>
  <xdr:oneCellAnchor>
    <xdr:from>
      <xdr:col>6</xdr:col>
      <xdr:colOff>863364</xdr:colOff>
      <xdr:row>0</xdr:row>
      <xdr:rowOff>141196</xdr:rowOff>
    </xdr:from>
    <xdr:ext cx="1187889" cy="336311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603764" y="141196"/>
          <a:ext cx="1187889" cy="3363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zh-TW" sz="1100">
              <a:solidFill>
                <a:schemeClr val="tx1">
                  <a:lumMod val="50000"/>
                  <a:lumOff val="50000"/>
                </a:schemeClr>
              </a:solidFill>
              <a:latin typeface="Helvetica" pitchFamily="2" charset="0"/>
            </a:rPr>
            <a:t>2.</a:t>
          </a:r>
          <a:r>
            <a:rPr lang="zh-TW" altLang="en-US" sz="1100">
              <a:solidFill>
                <a:schemeClr val="tx1">
                  <a:lumMod val="50000"/>
                  <a:lumOff val="50000"/>
                </a:schemeClr>
              </a:solidFill>
              <a:latin typeface="Helvetica" pitchFamily="2" charset="0"/>
            </a:rPr>
            <a:t> 選擇開支類別</a:t>
          </a:r>
          <a:endParaRPr lang="en-GB" sz="1100">
            <a:solidFill>
              <a:schemeClr val="tx1">
                <a:lumMod val="50000"/>
                <a:lumOff val="50000"/>
              </a:schemeClr>
            </a:solidFill>
            <a:latin typeface="Helvetica" pitchFamily="2" charset="0"/>
          </a:endParaRPr>
        </a:p>
      </xdr:txBody>
    </xdr:sp>
    <xdr:clientData/>
  </xdr:oneCellAnchor>
  <xdr:oneCellAnchor>
    <xdr:from>
      <xdr:col>7</xdr:col>
      <xdr:colOff>1103300</xdr:colOff>
      <xdr:row>0</xdr:row>
      <xdr:rowOff>141196</xdr:rowOff>
    </xdr:from>
    <xdr:ext cx="905761" cy="336311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7885100" y="141196"/>
          <a:ext cx="905761" cy="3363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zh-TW" sz="1100">
              <a:solidFill>
                <a:schemeClr val="tx1">
                  <a:lumMod val="50000"/>
                  <a:lumOff val="50000"/>
                </a:schemeClr>
              </a:solidFill>
              <a:latin typeface="Helvetica" pitchFamily="2" charset="0"/>
            </a:rPr>
            <a:t>3.</a:t>
          </a:r>
          <a:r>
            <a:rPr lang="zh-TW" altLang="en-US" sz="1100">
              <a:solidFill>
                <a:schemeClr val="tx1">
                  <a:lumMod val="50000"/>
                  <a:lumOff val="50000"/>
                </a:schemeClr>
              </a:solidFill>
              <a:latin typeface="Helvetica" pitchFamily="2" charset="0"/>
            </a:rPr>
            <a:t> 制定預算</a:t>
          </a:r>
          <a:endParaRPr lang="en-GB" sz="1100">
            <a:solidFill>
              <a:schemeClr val="tx1">
                <a:lumMod val="50000"/>
                <a:lumOff val="50000"/>
              </a:schemeClr>
            </a:solidFill>
            <a:latin typeface="Helvetica" pitchFamily="2" charset="0"/>
          </a:endParaRPr>
        </a:p>
      </xdr:txBody>
    </xdr:sp>
    <xdr:clientData/>
  </xdr:oneCellAnchor>
  <xdr:oneCellAnchor>
    <xdr:from>
      <xdr:col>5</xdr:col>
      <xdr:colOff>227000</xdr:colOff>
      <xdr:row>0</xdr:row>
      <xdr:rowOff>141196</xdr:rowOff>
    </xdr:from>
    <xdr:ext cx="1470018" cy="336311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5040300" y="141196"/>
          <a:ext cx="1470018" cy="3363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zh-TW" sz="1100" b="1">
              <a:latin typeface="Helvetica" pitchFamily="2" charset="0"/>
            </a:rPr>
            <a:t>1.</a:t>
          </a:r>
          <a:r>
            <a:rPr lang="zh-TW" altLang="en-US" sz="1100" b="1" baseline="0">
              <a:latin typeface="Helvetica" pitchFamily="2" charset="0"/>
            </a:rPr>
            <a:t> 開始計劃申請項目</a:t>
          </a:r>
          <a:endParaRPr lang="en-GB" sz="1100" b="1">
            <a:latin typeface="Helvetica" pitchFamily="2" charset="0"/>
          </a:endParaRPr>
        </a:p>
      </xdr:txBody>
    </xdr:sp>
    <xdr:clientData/>
  </xdr:oneCellAnchor>
  <xdr:twoCellAnchor editAs="absolute">
    <xdr:from>
      <xdr:col>1</xdr:col>
      <xdr:colOff>25400</xdr:colOff>
      <xdr:row>0</xdr:row>
      <xdr:rowOff>50800</xdr:rowOff>
    </xdr:from>
    <xdr:to>
      <xdr:col>2</xdr:col>
      <xdr:colOff>1117600</xdr:colOff>
      <xdr:row>1</xdr:row>
      <xdr:rowOff>238512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50800"/>
          <a:ext cx="1346200" cy="492512"/>
        </a:xfrm>
        <a:prstGeom prst="rect">
          <a:avLst/>
        </a:prstGeom>
      </xdr:spPr>
    </xdr:pic>
    <xdr:clientData/>
  </xdr:twoCellAnchor>
  <xdr:twoCellAnchor editAs="oneCell">
    <xdr:from>
      <xdr:col>0</xdr:col>
      <xdr:colOff>215901</xdr:colOff>
      <xdr:row>29</xdr:row>
      <xdr:rowOff>139700</xdr:rowOff>
    </xdr:from>
    <xdr:to>
      <xdr:col>2</xdr:col>
      <xdr:colOff>1454728</xdr:colOff>
      <xdr:row>30</xdr:row>
      <xdr:rowOff>230908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058" t="22831" r="23688" b="3363"/>
        <a:stretch/>
      </xdr:blipFill>
      <xdr:spPr>
        <a:xfrm>
          <a:off x="215901" y="8186882"/>
          <a:ext cx="1735282" cy="506845"/>
        </a:xfrm>
        <a:prstGeom prst="rect">
          <a:avLst/>
        </a:prstGeom>
      </xdr:spPr>
    </xdr:pic>
    <xdr:clientData/>
  </xdr:twoCellAnchor>
  <xdr:oneCellAnchor>
    <xdr:from>
      <xdr:col>2</xdr:col>
      <xdr:colOff>1133482</xdr:colOff>
      <xdr:row>0</xdr:row>
      <xdr:rowOff>107950</xdr:rowOff>
    </xdr:from>
    <xdr:ext cx="1261884" cy="402803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1628782" y="107950"/>
          <a:ext cx="1261884" cy="4028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400" b="1">
              <a:latin typeface="Helvetica" pitchFamily="2" charset="0"/>
            </a:rPr>
            <a:t>預算規劃工具</a:t>
          </a:r>
          <a:endParaRPr lang="en-GB" sz="1400" b="1">
            <a:latin typeface="Helvetica" pitchFamily="2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12</xdr:row>
          <xdr:rowOff>28575</xdr:rowOff>
        </xdr:from>
        <xdr:to>
          <xdr:col>2</xdr:col>
          <xdr:colOff>1257300</xdr:colOff>
          <xdr:row>12</xdr:row>
          <xdr:rowOff>409575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13</xdr:row>
          <xdr:rowOff>28575</xdr:rowOff>
        </xdr:from>
        <xdr:to>
          <xdr:col>2</xdr:col>
          <xdr:colOff>1257300</xdr:colOff>
          <xdr:row>13</xdr:row>
          <xdr:rowOff>409575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14</xdr:row>
          <xdr:rowOff>28575</xdr:rowOff>
        </xdr:from>
        <xdr:to>
          <xdr:col>2</xdr:col>
          <xdr:colOff>1257300</xdr:colOff>
          <xdr:row>14</xdr:row>
          <xdr:rowOff>409575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15</xdr:row>
          <xdr:rowOff>28575</xdr:rowOff>
        </xdr:from>
        <xdr:to>
          <xdr:col>2</xdr:col>
          <xdr:colOff>1257300</xdr:colOff>
          <xdr:row>15</xdr:row>
          <xdr:rowOff>409575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16</xdr:row>
          <xdr:rowOff>28575</xdr:rowOff>
        </xdr:from>
        <xdr:to>
          <xdr:col>2</xdr:col>
          <xdr:colOff>1257300</xdr:colOff>
          <xdr:row>16</xdr:row>
          <xdr:rowOff>409575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17</xdr:row>
          <xdr:rowOff>28575</xdr:rowOff>
        </xdr:from>
        <xdr:to>
          <xdr:col>2</xdr:col>
          <xdr:colOff>1257300</xdr:colOff>
          <xdr:row>17</xdr:row>
          <xdr:rowOff>409575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18</xdr:row>
          <xdr:rowOff>28575</xdr:rowOff>
        </xdr:from>
        <xdr:to>
          <xdr:col>2</xdr:col>
          <xdr:colOff>1257300</xdr:colOff>
          <xdr:row>18</xdr:row>
          <xdr:rowOff>409575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19</xdr:row>
          <xdr:rowOff>28575</xdr:rowOff>
        </xdr:from>
        <xdr:to>
          <xdr:col>2</xdr:col>
          <xdr:colOff>1257300</xdr:colOff>
          <xdr:row>19</xdr:row>
          <xdr:rowOff>409575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20</xdr:row>
          <xdr:rowOff>28575</xdr:rowOff>
        </xdr:from>
        <xdr:to>
          <xdr:col>2</xdr:col>
          <xdr:colOff>1257300</xdr:colOff>
          <xdr:row>20</xdr:row>
          <xdr:rowOff>409575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22</xdr:row>
          <xdr:rowOff>28575</xdr:rowOff>
        </xdr:from>
        <xdr:to>
          <xdr:col>2</xdr:col>
          <xdr:colOff>1257300</xdr:colOff>
          <xdr:row>22</xdr:row>
          <xdr:rowOff>409575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23</xdr:row>
          <xdr:rowOff>28575</xdr:rowOff>
        </xdr:from>
        <xdr:to>
          <xdr:col>2</xdr:col>
          <xdr:colOff>1257300</xdr:colOff>
          <xdr:row>23</xdr:row>
          <xdr:rowOff>409575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24</xdr:row>
          <xdr:rowOff>28575</xdr:rowOff>
        </xdr:from>
        <xdr:to>
          <xdr:col>2</xdr:col>
          <xdr:colOff>1257300</xdr:colOff>
          <xdr:row>24</xdr:row>
          <xdr:rowOff>409575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26</xdr:row>
          <xdr:rowOff>28575</xdr:rowOff>
        </xdr:from>
        <xdr:to>
          <xdr:col>2</xdr:col>
          <xdr:colOff>1257300</xdr:colOff>
          <xdr:row>26</xdr:row>
          <xdr:rowOff>409575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27</xdr:row>
          <xdr:rowOff>28575</xdr:rowOff>
        </xdr:from>
        <xdr:to>
          <xdr:col>2</xdr:col>
          <xdr:colOff>1257300</xdr:colOff>
          <xdr:row>27</xdr:row>
          <xdr:rowOff>409575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</xdr:col>
      <xdr:colOff>3023964</xdr:colOff>
      <xdr:row>0</xdr:row>
      <xdr:rowOff>101600</xdr:rowOff>
    </xdr:from>
    <xdr:ext cx="1170000" cy="336311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6503764" y="101600"/>
          <a:ext cx="1170000" cy="3363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zh-TW" sz="1100" b="1"/>
            <a:t>2.</a:t>
          </a:r>
          <a:r>
            <a:rPr lang="zh-TW" altLang="en-US" sz="1100" b="1"/>
            <a:t> 選擇開支類別</a:t>
          </a:r>
          <a:endParaRPr lang="en-GB" sz="1100" b="1"/>
        </a:p>
      </xdr:txBody>
    </xdr:sp>
    <xdr:clientData/>
  </xdr:oneCellAnchor>
  <xdr:oneCellAnchor>
    <xdr:from>
      <xdr:col>4</xdr:col>
      <xdr:colOff>673100</xdr:colOff>
      <xdr:row>0</xdr:row>
      <xdr:rowOff>101600</xdr:rowOff>
    </xdr:from>
    <xdr:ext cx="887872" cy="336311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7785100" y="101600"/>
          <a:ext cx="887872" cy="3363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zh-TW" sz="1100">
              <a:solidFill>
                <a:schemeClr val="tx1">
                  <a:lumMod val="50000"/>
                  <a:lumOff val="50000"/>
                </a:schemeClr>
              </a:solidFill>
            </a:rPr>
            <a:t>3.</a:t>
          </a:r>
          <a:r>
            <a:rPr lang="zh-TW" altLang="en-US" sz="1100">
              <a:solidFill>
                <a:schemeClr val="tx1">
                  <a:lumMod val="50000"/>
                  <a:lumOff val="50000"/>
                </a:schemeClr>
              </a:solidFill>
            </a:rPr>
            <a:t> 制定預算</a:t>
          </a:r>
          <a:endParaRPr lang="en-GB" sz="1100">
            <a:solidFill>
              <a:schemeClr val="tx1">
                <a:lumMod val="50000"/>
                <a:lumOff val="50000"/>
              </a:schemeClr>
            </a:solidFill>
          </a:endParaRPr>
        </a:p>
      </xdr:txBody>
    </xdr:sp>
    <xdr:clientData/>
  </xdr:oneCellAnchor>
  <xdr:oneCellAnchor>
    <xdr:from>
      <xdr:col>3</xdr:col>
      <xdr:colOff>1460500</xdr:colOff>
      <xdr:row>0</xdr:row>
      <xdr:rowOff>101600</xdr:rowOff>
    </xdr:from>
    <xdr:ext cx="1452129" cy="336311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4940300" y="101600"/>
          <a:ext cx="1452129" cy="3363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zh-TW" sz="1100">
              <a:solidFill>
                <a:schemeClr val="tx1">
                  <a:lumMod val="50000"/>
                  <a:lumOff val="50000"/>
                </a:schemeClr>
              </a:solidFill>
            </a:rPr>
            <a:t>1.</a:t>
          </a:r>
          <a:r>
            <a:rPr lang="zh-TW" altLang="en-US" sz="1100" baseline="0">
              <a:solidFill>
                <a:schemeClr val="tx1">
                  <a:lumMod val="50000"/>
                  <a:lumOff val="50000"/>
                </a:schemeClr>
              </a:solidFill>
            </a:rPr>
            <a:t> 開始計劃申請項目</a:t>
          </a:r>
          <a:endParaRPr lang="en-GB" sz="1100">
            <a:solidFill>
              <a:schemeClr val="tx1">
                <a:lumMod val="50000"/>
                <a:lumOff val="50000"/>
              </a:schemeClr>
            </a:solidFill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21</xdr:row>
          <xdr:rowOff>28575</xdr:rowOff>
        </xdr:from>
        <xdr:to>
          <xdr:col>2</xdr:col>
          <xdr:colOff>1257300</xdr:colOff>
          <xdr:row>21</xdr:row>
          <xdr:rowOff>409575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20</xdr:row>
          <xdr:rowOff>28575</xdr:rowOff>
        </xdr:from>
        <xdr:to>
          <xdr:col>2</xdr:col>
          <xdr:colOff>1257300</xdr:colOff>
          <xdr:row>20</xdr:row>
          <xdr:rowOff>409575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25</xdr:row>
          <xdr:rowOff>28575</xdr:rowOff>
        </xdr:from>
        <xdr:to>
          <xdr:col>2</xdr:col>
          <xdr:colOff>1257300</xdr:colOff>
          <xdr:row>25</xdr:row>
          <xdr:rowOff>409575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1183870</xdr:colOff>
      <xdr:row>0</xdr:row>
      <xdr:rowOff>101600</xdr:rowOff>
    </xdr:from>
    <xdr:ext cx="1170000" cy="33631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12754981" y="101600"/>
          <a:ext cx="1170000" cy="3363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zh-TW" sz="1100">
              <a:solidFill>
                <a:schemeClr val="tx1">
                  <a:lumMod val="50000"/>
                  <a:lumOff val="50000"/>
                </a:schemeClr>
              </a:solidFill>
            </a:rPr>
            <a:t>2.</a:t>
          </a:r>
          <a:r>
            <a:rPr lang="zh-TW" altLang="en-US" sz="1100">
              <a:solidFill>
                <a:schemeClr val="tx1">
                  <a:lumMod val="50000"/>
                  <a:lumOff val="50000"/>
                </a:schemeClr>
              </a:solidFill>
            </a:rPr>
            <a:t> 選擇開支類別</a:t>
          </a:r>
          <a:endParaRPr lang="en-GB" sz="1100">
            <a:solidFill>
              <a:schemeClr val="tx1">
                <a:lumMod val="50000"/>
                <a:lumOff val="50000"/>
              </a:schemeClr>
            </a:solidFill>
          </a:endParaRPr>
        </a:p>
      </xdr:txBody>
    </xdr:sp>
    <xdr:clientData/>
  </xdr:oneCellAnchor>
  <xdr:oneCellAnchor>
    <xdr:from>
      <xdr:col>10</xdr:col>
      <xdr:colOff>736600</xdr:colOff>
      <xdr:row>0</xdr:row>
      <xdr:rowOff>101600</xdr:rowOff>
    </xdr:from>
    <xdr:ext cx="887872" cy="336311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12941300" y="101600"/>
          <a:ext cx="887872" cy="3363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zh-TW" sz="1100" b="1"/>
            <a:t>3.</a:t>
          </a:r>
          <a:r>
            <a:rPr lang="zh-TW" altLang="en-US" sz="1100" b="1"/>
            <a:t> 制定預算</a:t>
          </a:r>
          <a:endParaRPr lang="en-GB" sz="1100" b="1"/>
        </a:p>
      </xdr:txBody>
    </xdr:sp>
    <xdr:clientData/>
  </xdr:oneCellAnchor>
  <xdr:oneCellAnchor>
    <xdr:from>
      <xdr:col>8</xdr:col>
      <xdr:colOff>699906</xdr:colOff>
      <xdr:row>0</xdr:row>
      <xdr:rowOff>101600</xdr:rowOff>
    </xdr:from>
    <xdr:ext cx="1452129" cy="336311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11184462" y="101600"/>
          <a:ext cx="1452129" cy="3363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zh-TW" sz="1100">
              <a:solidFill>
                <a:schemeClr val="tx1">
                  <a:lumMod val="50000"/>
                  <a:lumOff val="50000"/>
                </a:schemeClr>
              </a:solidFill>
            </a:rPr>
            <a:t>1.</a:t>
          </a:r>
          <a:r>
            <a:rPr lang="zh-TW" altLang="en-US" sz="1100" baseline="0">
              <a:solidFill>
                <a:schemeClr val="tx1">
                  <a:lumMod val="50000"/>
                  <a:lumOff val="50000"/>
                </a:schemeClr>
              </a:solidFill>
            </a:rPr>
            <a:t> 開始計劃申請項目</a:t>
          </a:r>
          <a:endParaRPr lang="en-GB" sz="1100">
            <a:solidFill>
              <a:schemeClr val="tx1">
                <a:lumMod val="50000"/>
                <a:lumOff val="50000"/>
              </a:schemeClr>
            </a:solidFill>
          </a:endParaRPr>
        </a:p>
      </xdr:txBody>
    </xdr:sp>
    <xdr:clientData/>
  </xdr:oneCellAnchor>
  <xdr:twoCellAnchor>
    <xdr:from>
      <xdr:col>4</xdr:col>
      <xdr:colOff>177799</xdr:colOff>
      <xdr:row>6</xdr:row>
      <xdr:rowOff>12700</xdr:rowOff>
    </xdr:from>
    <xdr:to>
      <xdr:col>4</xdr:col>
      <xdr:colOff>965199</xdr:colOff>
      <xdr:row>6</xdr:row>
      <xdr:rowOff>292100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5737577" y="1974144"/>
          <a:ext cx="787400" cy="2794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7</xdr:col>
      <xdr:colOff>232834</xdr:colOff>
      <xdr:row>69</xdr:row>
      <xdr:rowOff>22578</xdr:rowOff>
    </xdr:from>
    <xdr:to>
      <xdr:col>11</xdr:col>
      <xdr:colOff>45156</xdr:colOff>
      <xdr:row>71</xdr:row>
      <xdr:rowOff>451555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/>
      </xdr:nvSpPr>
      <xdr:spPr>
        <a:xfrm>
          <a:off x="9221612" y="21372689"/>
          <a:ext cx="5880100" cy="1698977"/>
        </a:xfrm>
        <a:prstGeom prst="rect">
          <a:avLst/>
        </a:prstGeom>
        <a:noFill/>
        <a:ln w="127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TW" altLang="en-US" sz="1100" b="1">
              <a:solidFill>
                <a:schemeClr val="dk1"/>
              </a:solidFill>
              <a:effectLst/>
              <a:latin typeface="PingFang TC" panose="020B0400000000000000" pitchFamily="34" charset="-120"/>
              <a:ea typeface="PingFang TC" panose="020B0400000000000000" pitchFamily="34" charset="-120"/>
              <a:cs typeface="+mn-cs"/>
            </a:rPr>
            <a:t>意見調查 </a:t>
          </a:r>
          <a:endParaRPr lang="en-HK" altLang="zh-TW" sz="1100" b="1">
            <a:solidFill>
              <a:schemeClr val="dk1"/>
            </a:solidFill>
            <a:effectLst/>
            <a:latin typeface="PingFang TC" panose="020B0400000000000000" pitchFamily="34" charset="-120"/>
            <a:ea typeface="PingFang TC" panose="020B0400000000000000" pitchFamily="34" charset="-120"/>
            <a:cs typeface="+mn-cs"/>
          </a:endParaRPr>
        </a:p>
        <a:p>
          <a:endParaRPr lang="en-GB" sz="1100">
            <a:latin typeface="PingFang TC" panose="020B0400000000000000" pitchFamily="34" charset="-120"/>
            <a:ea typeface="PingFang TC" panose="020B0400000000000000" pitchFamily="34" charset="-120"/>
          </a:endParaRPr>
        </a:p>
        <a:p>
          <a:pPr>
            <a:lnSpc>
              <a:spcPts val="1380"/>
            </a:lnSpc>
          </a:pPr>
          <a:r>
            <a:rPr lang="en-GB" sz="1400" b="1">
              <a:latin typeface="PingFang TC" panose="020B0400000000000000" pitchFamily="34" charset="-120"/>
              <a:ea typeface="PingFang TC" panose="020B0400000000000000" pitchFamily="34" charset="-120"/>
            </a:rPr>
            <a:t>這工具對你計劃申請項目有幫助嗎?</a:t>
          </a:r>
        </a:p>
        <a:p>
          <a:endParaRPr lang="en-GB" sz="1100">
            <a:latin typeface="PingFang TC" panose="020B0400000000000000" pitchFamily="34" charset="-120"/>
            <a:ea typeface="PingFang TC" panose="020B0400000000000000" pitchFamily="34" charset="-120"/>
          </a:endParaRPr>
        </a:p>
        <a:p>
          <a:r>
            <a:rPr lang="zh-TW" altLang="en-US" sz="1100">
              <a:solidFill>
                <a:schemeClr val="dk1"/>
              </a:solidFill>
              <a:effectLst/>
              <a:latin typeface="PingFang TC" panose="020B0400000000000000" pitchFamily="34" charset="-120"/>
              <a:ea typeface="PingFang TC" panose="020B0400000000000000" pitchFamily="34" charset="-120"/>
              <a:cs typeface="+mn-cs"/>
            </a:rPr>
            <a:t>請點擊</a:t>
          </a:r>
          <a:r>
            <a:rPr lang="en-US" altLang="zh-TW" sz="1100">
              <a:solidFill>
                <a:schemeClr val="dk1"/>
              </a:solidFill>
              <a:effectLst/>
              <a:latin typeface="PingFang TC" panose="020B0400000000000000" pitchFamily="34" charset="-120"/>
              <a:ea typeface="PingFang TC" panose="020B0400000000000000" pitchFamily="34" charset="-120"/>
              <a:cs typeface="+mn-cs"/>
            </a:rPr>
            <a:t>/</a:t>
          </a:r>
          <a:r>
            <a:rPr lang="zh-TW" altLang="en-US" sz="1100">
              <a:solidFill>
                <a:schemeClr val="dk1"/>
              </a:solidFill>
              <a:effectLst/>
              <a:latin typeface="PingFang TC" panose="020B0400000000000000" pitchFamily="34" charset="-120"/>
              <a:ea typeface="PingFang TC" panose="020B0400000000000000" pitchFamily="34" charset="-120"/>
              <a:cs typeface="+mn-cs"/>
            </a:rPr>
            <a:t>掃碼</a:t>
          </a:r>
          <a:r>
            <a:rPr lang="zh-TW" altLang="en-US" sz="1100" baseline="0">
              <a:solidFill>
                <a:schemeClr val="dk1"/>
              </a:solidFill>
              <a:effectLst/>
              <a:latin typeface="PingFang TC" panose="020B0400000000000000" pitchFamily="34" charset="-120"/>
              <a:ea typeface="PingFang TC" panose="020B0400000000000000" pitchFamily="34" charset="-120"/>
              <a:cs typeface="+mn-cs"/>
            </a:rPr>
            <a:t> </a:t>
          </a:r>
          <a:r>
            <a:rPr lang="en-US" altLang="zh-TW" sz="1100" baseline="0">
              <a:solidFill>
                <a:schemeClr val="dk1"/>
              </a:solidFill>
              <a:effectLst/>
              <a:latin typeface="PingFang TC" panose="020B0400000000000000" pitchFamily="34" charset="-120"/>
              <a:ea typeface="PingFang TC" panose="020B0400000000000000" pitchFamily="34" charset="-120"/>
              <a:cs typeface="+mn-cs"/>
            </a:rPr>
            <a:t>QR</a:t>
          </a:r>
          <a:r>
            <a:rPr lang="zh-TW" altLang="en-US" sz="1100" baseline="0">
              <a:solidFill>
                <a:schemeClr val="dk1"/>
              </a:solidFill>
              <a:effectLst/>
              <a:latin typeface="PingFang TC" panose="020B0400000000000000" pitchFamily="34" charset="-120"/>
              <a:ea typeface="PingFang TC" panose="020B0400000000000000" pitchFamily="34" charset="-120"/>
              <a:cs typeface="+mn-cs"/>
            </a:rPr>
            <a:t>碼 評分。</a:t>
          </a:r>
          <a:endParaRPr lang="en-HK">
            <a:effectLst/>
            <a:latin typeface="PingFang TC" panose="020B0400000000000000" pitchFamily="34" charset="-120"/>
            <a:ea typeface="PingFang TC" panose="020B0400000000000000" pitchFamily="34" charset="-120"/>
          </a:endParaRPr>
        </a:p>
      </xdr:txBody>
    </xdr:sp>
    <xdr:clientData/>
  </xdr:twoCellAnchor>
  <xdr:twoCellAnchor editAs="oneCell">
    <xdr:from>
      <xdr:col>10</xdr:col>
      <xdr:colOff>126999</xdr:colOff>
      <xdr:row>69</xdr:row>
      <xdr:rowOff>105833</xdr:rowOff>
    </xdr:from>
    <xdr:to>
      <xdr:col>11</xdr:col>
      <xdr:colOff>391</xdr:colOff>
      <xdr:row>71</xdr:row>
      <xdr:rowOff>402559</xdr:rowOff>
    </xdr:to>
    <xdr:pic>
      <xdr:nvPicPr>
        <xdr:cNvPr id="8" name="Picture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72582" y="22098000"/>
          <a:ext cx="1577309" cy="15773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.xml"/><Relationship Id="rId13" Type="http://schemas.openxmlformats.org/officeDocument/2006/relationships/ctrlProp" Target="../ctrlProps/ctrlProp20.xml"/><Relationship Id="rId18" Type="http://schemas.openxmlformats.org/officeDocument/2006/relationships/ctrlProp" Target="../ctrlProps/ctrlProp25.xml"/><Relationship Id="rId3" Type="http://schemas.openxmlformats.org/officeDocument/2006/relationships/hyperlink" Target="https://fta.bud.hkpc.org/sites/default/files/download/FTA_IPPA-Guide-to-Application-CN_202503.pdf" TargetMode="External"/><Relationship Id="rId21" Type="http://schemas.openxmlformats.org/officeDocument/2006/relationships/ctrlProp" Target="../ctrlProps/ctrlProp28.xml"/><Relationship Id="rId7" Type="http://schemas.openxmlformats.org/officeDocument/2006/relationships/vmlDrawing" Target="../drawings/vmlDrawing2.vml"/><Relationship Id="rId12" Type="http://schemas.openxmlformats.org/officeDocument/2006/relationships/ctrlProp" Target="../ctrlProps/ctrlProp19.xml"/><Relationship Id="rId17" Type="http://schemas.openxmlformats.org/officeDocument/2006/relationships/ctrlProp" Target="../ctrlProps/ctrlProp24.xml"/><Relationship Id="rId2" Type="http://schemas.openxmlformats.org/officeDocument/2006/relationships/hyperlink" Target="https://mainland.bud.hkpc.org/sites/default/files/download/Mainland-Guide-to-Application-CN_202503.pdf" TargetMode="External"/><Relationship Id="rId16" Type="http://schemas.openxmlformats.org/officeDocument/2006/relationships/ctrlProp" Target="../ctrlProps/ctrlProp23.xml"/><Relationship Id="rId20" Type="http://schemas.openxmlformats.org/officeDocument/2006/relationships/ctrlProp" Target="../ctrlProps/ctrlProp27.xml"/><Relationship Id="rId1" Type="http://schemas.openxmlformats.org/officeDocument/2006/relationships/hyperlink" Target="https://fta.bud.hkpc.org/sites/default/files/download/FTA-Guide-to-Application-CN.pdf" TargetMode="External"/><Relationship Id="rId6" Type="http://schemas.openxmlformats.org/officeDocument/2006/relationships/drawing" Target="../drawings/drawing2.xml"/><Relationship Id="rId11" Type="http://schemas.openxmlformats.org/officeDocument/2006/relationships/ctrlProp" Target="../ctrlProps/ctrlProp18.xml"/><Relationship Id="rId24" Type="http://schemas.openxmlformats.org/officeDocument/2006/relationships/ctrlProp" Target="../ctrlProps/ctrlProp31.xml"/><Relationship Id="rId5" Type="http://schemas.openxmlformats.org/officeDocument/2006/relationships/printerSettings" Target="../printerSettings/printerSettings2.bin"/><Relationship Id="rId15" Type="http://schemas.openxmlformats.org/officeDocument/2006/relationships/ctrlProp" Target="../ctrlProps/ctrlProp22.xml"/><Relationship Id="rId23" Type="http://schemas.openxmlformats.org/officeDocument/2006/relationships/ctrlProp" Target="../ctrlProps/ctrlProp30.xml"/><Relationship Id="rId10" Type="http://schemas.openxmlformats.org/officeDocument/2006/relationships/ctrlProp" Target="../ctrlProps/ctrlProp17.xml"/><Relationship Id="rId19" Type="http://schemas.openxmlformats.org/officeDocument/2006/relationships/ctrlProp" Target="../ctrlProps/ctrlProp26.xml"/><Relationship Id="rId4" Type="http://schemas.openxmlformats.org/officeDocument/2006/relationships/hyperlink" Target="https://www.bud.hkpc.org/application_tips/files/v23/Scope-of-Funding-Summary-CN.pdf" TargetMode="External"/><Relationship Id="rId9" Type="http://schemas.openxmlformats.org/officeDocument/2006/relationships/ctrlProp" Target="../ctrlProps/ctrlProp16.xml"/><Relationship Id="rId14" Type="http://schemas.openxmlformats.org/officeDocument/2006/relationships/ctrlProp" Target="../ctrlProps/ctrlProp21.xml"/><Relationship Id="rId22" Type="http://schemas.openxmlformats.org/officeDocument/2006/relationships/ctrlProp" Target="../ctrlProps/ctrlProp29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s://www.bud.hkpc.org/application_tips/files/v23/Scope-of-Funding-Summary-CN.pdf" TargetMode="External"/><Relationship Id="rId1" Type="http://schemas.openxmlformats.org/officeDocument/2006/relationships/hyperlink" Target="https://www.bud.hkpc.org/application_tips/files/v23/Scope-of-Funding-Summary-C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5"/>
  <sheetViews>
    <sheetView zoomScale="90" zoomScaleNormal="90" workbookViewId="0"/>
  </sheetViews>
  <sheetFormatPr defaultColWidth="12.625" defaultRowHeight="15" customHeight="1" x14ac:dyDescent="0.2"/>
  <cols>
    <col min="1" max="1" width="3.125" style="10" customWidth="1"/>
    <col min="2" max="2" width="3.375" style="10" customWidth="1"/>
    <col min="3" max="3" width="42.625" style="10" customWidth="1"/>
    <col min="4" max="4" width="3.875" style="10" customWidth="1"/>
    <col min="5" max="5" width="18.125" style="10" customWidth="1"/>
    <col min="6" max="6" width="12.125" style="10" customWidth="1"/>
    <col min="7" max="7" width="13.625" style="10" customWidth="1"/>
    <col min="8" max="8" width="21.375" style="10" customWidth="1"/>
    <col min="9" max="9" width="7" style="10" customWidth="1"/>
    <col min="10" max="10" width="2" style="10" customWidth="1"/>
    <col min="11" max="11" width="53.625" style="10" customWidth="1"/>
    <col min="12" max="12" width="52.125" style="10" customWidth="1"/>
    <col min="13" max="16384" width="12.625" style="10"/>
  </cols>
  <sheetData>
    <row r="1" spans="1:12" ht="24" customHeight="1" x14ac:dyDescent="0.45">
      <c r="A1" s="2"/>
      <c r="B1" s="3"/>
      <c r="C1" s="2"/>
      <c r="D1" s="4"/>
      <c r="E1" s="5"/>
      <c r="F1" s="6"/>
      <c r="G1" s="6"/>
      <c r="H1" s="6"/>
      <c r="I1" s="7"/>
      <c r="J1" s="201"/>
      <c r="K1" s="9"/>
      <c r="L1" s="8"/>
    </row>
    <row r="2" spans="1:12" ht="33" customHeight="1" x14ac:dyDescent="0.45">
      <c r="A2" s="11"/>
      <c r="B2" s="12"/>
      <c r="C2" s="11"/>
      <c r="D2" s="13"/>
      <c r="E2" s="11"/>
      <c r="F2" s="14"/>
      <c r="G2" s="14"/>
      <c r="H2" s="14"/>
      <c r="I2" s="15"/>
      <c r="J2" s="201"/>
      <c r="K2" s="233"/>
      <c r="L2" s="8"/>
    </row>
    <row r="3" spans="1:12" ht="15" customHeight="1" x14ac:dyDescent="0.45">
      <c r="A3" s="11"/>
      <c r="B3" s="12"/>
      <c r="C3" s="11"/>
      <c r="D3" s="13"/>
      <c r="E3" s="11"/>
      <c r="F3" s="14"/>
      <c r="G3" s="14"/>
      <c r="H3" s="14"/>
      <c r="I3" s="15"/>
      <c r="J3" s="201"/>
      <c r="K3" s="9"/>
      <c r="L3" s="8"/>
    </row>
    <row r="4" spans="1:12" s="18" customFormat="1" ht="33" customHeight="1" x14ac:dyDescent="0.2">
      <c r="A4" s="15"/>
      <c r="B4" s="16" t="s">
        <v>0</v>
      </c>
      <c r="C4" s="15"/>
      <c r="D4" s="17"/>
      <c r="E4" s="15"/>
      <c r="F4" s="14"/>
      <c r="G4" s="14"/>
      <c r="H4" s="14"/>
      <c r="I4" s="15"/>
      <c r="J4" s="201"/>
      <c r="K4" s="9"/>
      <c r="L4" s="8"/>
    </row>
    <row r="5" spans="1:12" ht="11.25" customHeight="1" x14ac:dyDescent="0.2">
      <c r="A5" s="11"/>
      <c r="B5" s="11"/>
      <c r="C5" s="11"/>
      <c r="D5" s="19"/>
      <c r="E5" s="11"/>
      <c r="F5" s="20"/>
      <c r="G5" s="20"/>
      <c r="H5" s="20"/>
      <c r="I5" s="11"/>
      <c r="J5" s="202"/>
      <c r="K5" s="234"/>
      <c r="L5" s="8"/>
    </row>
    <row r="6" spans="1:12" ht="33" customHeight="1" x14ac:dyDescent="0.2">
      <c r="A6" s="11"/>
      <c r="B6" s="315" t="s">
        <v>1</v>
      </c>
      <c r="C6" s="315"/>
      <c r="D6" s="315"/>
      <c r="E6" s="315"/>
      <c r="F6" s="315"/>
      <c r="G6" s="315"/>
      <c r="H6" s="315"/>
      <c r="I6" s="11"/>
      <c r="J6" s="202"/>
      <c r="K6" s="235"/>
      <c r="L6" s="8"/>
    </row>
    <row r="7" spans="1:12" ht="11.25" customHeight="1" x14ac:dyDescent="0.2">
      <c r="A7" s="11"/>
      <c r="B7" s="21"/>
      <c r="C7" s="15"/>
      <c r="D7" s="15"/>
      <c r="E7" s="15"/>
      <c r="F7" s="20"/>
      <c r="G7" s="20"/>
      <c r="H7" s="20"/>
      <c r="I7" s="11"/>
      <c r="J7" s="201"/>
      <c r="K7" s="236"/>
      <c r="L7" s="8"/>
    </row>
    <row r="8" spans="1:12" ht="11.25" customHeight="1" x14ac:dyDescent="0.2">
      <c r="A8" s="22"/>
      <c r="B8" s="23"/>
      <c r="C8" s="24"/>
      <c r="D8" s="24"/>
      <c r="E8" s="24"/>
      <c r="F8" s="25"/>
      <c r="G8" s="25"/>
      <c r="H8" s="25"/>
      <c r="I8" s="22"/>
      <c r="J8" s="201"/>
      <c r="K8" s="236"/>
      <c r="L8" s="8"/>
    </row>
    <row r="9" spans="1:12" ht="27.75" customHeight="1" x14ac:dyDescent="0.2">
      <c r="A9" s="26"/>
      <c r="B9" s="27" t="s">
        <v>2</v>
      </c>
      <c r="C9" s="28"/>
      <c r="D9" s="28"/>
      <c r="E9" s="29"/>
      <c r="F9" s="30"/>
      <c r="G9" s="30"/>
      <c r="H9" s="30"/>
      <c r="I9" s="31"/>
      <c r="J9" s="201"/>
      <c r="K9" s="236"/>
      <c r="L9" s="8"/>
    </row>
    <row r="10" spans="1:12" ht="27.75" customHeight="1" x14ac:dyDescent="0.2">
      <c r="A10" s="26"/>
      <c r="B10" s="32"/>
      <c r="C10" s="33"/>
      <c r="D10" s="32"/>
      <c r="E10" s="33"/>
      <c r="F10" s="34"/>
      <c r="G10" s="34"/>
      <c r="H10" s="34"/>
      <c r="I10" s="35"/>
      <c r="J10" s="201"/>
      <c r="K10" s="236"/>
      <c r="L10" s="8"/>
    </row>
    <row r="11" spans="1:12" ht="27.75" customHeight="1" x14ac:dyDescent="0.2">
      <c r="A11" s="26"/>
      <c r="B11" s="36" t="str">
        <f>IF(AND(B10=TRUE,D10=TRUE),"一次申請只能申請內地、自貿協定其中一個計畫。","")</f>
        <v/>
      </c>
      <c r="C11" s="37"/>
      <c r="D11" s="37"/>
      <c r="E11" s="33"/>
      <c r="F11" s="34"/>
      <c r="G11" s="34"/>
      <c r="H11" s="34"/>
      <c r="I11" s="35"/>
      <c r="J11" s="201"/>
      <c r="K11" s="236"/>
      <c r="L11" s="8"/>
    </row>
    <row r="12" spans="1:12" ht="27.75" customHeight="1" x14ac:dyDescent="0.2">
      <c r="A12" s="310"/>
      <c r="B12" s="38" t="s">
        <v>3</v>
      </c>
      <c r="C12" s="37"/>
      <c r="D12" s="37"/>
      <c r="E12" s="33"/>
      <c r="F12" s="34"/>
      <c r="G12" s="34"/>
      <c r="H12" s="34"/>
      <c r="I12" s="35"/>
      <c r="J12" s="201"/>
      <c r="K12" s="236"/>
      <c r="L12" s="8"/>
    </row>
    <row r="13" spans="1:12" x14ac:dyDescent="0.2">
      <c r="A13" s="39"/>
      <c r="B13" s="73" t="b">
        <v>0</v>
      </c>
      <c r="C13" s="33" t="s">
        <v>4</v>
      </c>
      <c r="D13" s="73" t="b">
        <v>0</v>
      </c>
      <c r="E13" s="33" t="s">
        <v>5</v>
      </c>
      <c r="F13" s="34"/>
      <c r="G13" s="34"/>
      <c r="H13" s="34"/>
      <c r="I13" s="41"/>
      <c r="J13" s="202"/>
      <c r="K13" s="236"/>
      <c r="L13" s="8"/>
    </row>
    <row r="14" spans="1:12" ht="22.5" customHeight="1" x14ac:dyDescent="0.2">
      <c r="A14" s="42"/>
      <c r="B14" s="73" t="b">
        <v>0</v>
      </c>
      <c r="C14" s="33" t="s">
        <v>6</v>
      </c>
      <c r="D14" s="73" t="b">
        <v>0</v>
      </c>
      <c r="E14" s="33" t="s">
        <v>7</v>
      </c>
      <c r="F14" s="34"/>
      <c r="G14" s="34"/>
      <c r="H14" s="34"/>
      <c r="I14" s="41"/>
      <c r="J14" s="202"/>
      <c r="K14" s="235"/>
      <c r="L14" s="8"/>
    </row>
    <row r="15" spans="1:12" ht="22.5" customHeight="1" x14ac:dyDescent="0.2">
      <c r="A15" s="42"/>
      <c r="B15" s="73" t="b">
        <v>0</v>
      </c>
      <c r="C15" s="33" t="s">
        <v>8</v>
      </c>
      <c r="D15" s="73" t="b">
        <v>0</v>
      </c>
      <c r="E15" s="33" t="s">
        <v>9</v>
      </c>
      <c r="F15" s="34"/>
      <c r="G15" s="34"/>
      <c r="H15" s="34"/>
      <c r="I15" s="41"/>
      <c r="J15" s="202"/>
      <c r="K15" s="319"/>
      <c r="L15" s="8"/>
    </row>
    <row r="16" spans="1:12" ht="22.5" customHeight="1" x14ac:dyDescent="0.2">
      <c r="A16" s="42"/>
      <c r="B16" s="73" t="b">
        <v>0</v>
      </c>
      <c r="C16" s="33" t="s">
        <v>10</v>
      </c>
      <c r="D16" s="73" t="b">
        <v>0</v>
      </c>
      <c r="E16" s="33" t="s">
        <v>11</v>
      </c>
      <c r="F16" s="321" t="s">
        <v>12</v>
      </c>
      <c r="G16" s="322"/>
      <c r="H16" s="323"/>
      <c r="I16" s="41"/>
      <c r="J16" s="202"/>
      <c r="K16" s="320"/>
      <c r="L16" s="8"/>
    </row>
    <row r="17" spans="1:12" ht="22.5" customHeight="1" x14ac:dyDescent="0.2">
      <c r="A17" s="42"/>
      <c r="B17" s="73" t="b">
        <v>0</v>
      </c>
      <c r="C17" s="33" t="s">
        <v>13</v>
      </c>
      <c r="D17" s="43"/>
      <c r="E17" s="43"/>
      <c r="F17" s="30"/>
      <c r="G17" s="30"/>
      <c r="H17" s="30"/>
      <c r="I17" s="41"/>
      <c r="J17" s="202"/>
      <c r="K17" s="320"/>
      <c r="L17" s="8"/>
    </row>
    <row r="18" spans="1:12" ht="22.5" customHeight="1" x14ac:dyDescent="0.2">
      <c r="A18" s="42"/>
      <c r="B18" s="43"/>
      <c r="C18" s="43"/>
      <c r="D18" s="43"/>
      <c r="E18" s="43"/>
      <c r="F18" s="44"/>
      <c r="G18" s="34"/>
      <c r="H18" s="34"/>
      <c r="I18" s="41"/>
      <c r="J18" s="202"/>
      <c r="K18" s="235"/>
      <c r="L18" s="8"/>
    </row>
    <row r="19" spans="1:12" ht="22.5" customHeight="1" x14ac:dyDescent="0.2">
      <c r="A19" s="42"/>
      <c r="B19" s="38" t="s">
        <v>14</v>
      </c>
      <c r="C19" s="45"/>
      <c r="D19" s="43"/>
      <c r="E19" s="46"/>
      <c r="F19" s="34"/>
      <c r="G19" s="34"/>
      <c r="H19" s="34"/>
      <c r="I19" s="41"/>
      <c r="J19" s="202"/>
      <c r="K19" s="237"/>
      <c r="L19" s="8"/>
    </row>
    <row r="20" spans="1:12" ht="18" x14ac:dyDescent="0.25">
      <c r="B20" s="47" t="s">
        <v>15</v>
      </c>
      <c r="C20" s="48"/>
      <c r="D20" s="49">
        <f>DATEDIF(C20,C21+15,"M")</f>
        <v>0</v>
      </c>
      <c r="E20" s="43" t="s">
        <v>16</v>
      </c>
      <c r="F20" s="324"/>
      <c r="G20" s="325"/>
      <c r="H20" s="326"/>
      <c r="I20" s="41"/>
      <c r="J20" s="202"/>
      <c r="K20" s="327"/>
      <c r="L20" s="53"/>
    </row>
    <row r="21" spans="1:12" ht="22.5" customHeight="1" x14ac:dyDescent="0.25">
      <c r="A21" s="50"/>
      <c r="B21" s="47" t="s">
        <v>17</v>
      </c>
      <c r="C21" s="48"/>
      <c r="D21" s="51"/>
      <c r="E21" s="43"/>
      <c r="F21" s="52"/>
      <c r="G21" s="52"/>
      <c r="H21" s="52"/>
      <c r="I21" s="41"/>
      <c r="J21" s="202"/>
      <c r="K21" s="320"/>
      <c r="L21" s="53"/>
    </row>
    <row r="22" spans="1:12" ht="22.5" customHeight="1" x14ac:dyDescent="0.2">
      <c r="A22" s="54"/>
      <c r="B22" s="55" t="str">
        <f>IF(D20&lt;=18,"","項目實施時間必須在24個月以內。如果項目超越18個月，企業須提交中期報告。")</f>
        <v/>
      </c>
      <c r="D22" s="42"/>
      <c r="E22" s="56"/>
      <c r="F22" s="57"/>
      <c r="G22" s="58"/>
      <c r="I22" s="35"/>
      <c r="J22" s="201"/>
      <c r="K22" s="9"/>
      <c r="L22" s="8"/>
    </row>
    <row r="23" spans="1:12" ht="22.5" customHeight="1" x14ac:dyDescent="0.2">
      <c r="A23" s="59"/>
      <c r="B23" s="60"/>
      <c r="C23" s="61"/>
      <c r="D23" s="42"/>
      <c r="E23" s="56"/>
      <c r="F23" s="57"/>
      <c r="H23" s="62" t="s">
        <v>18</v>
      </c>
      <c r="I23" s="35"/>
      <c r="J23" s="203"/>
      <c r="K23" s="9"/>
      <c r="L23" s="63"/>
    </row>
    <row r="24" spans="1:12" ht="22.5" customHeight="1" thickBot="1" x14ac:dyDescent="0.25">
      <c r="A24" s="220"/>
      <c r="B24" s="40"/>
      <c r="C24" s="61"/>
      <c r="D24" s="98"/>
      <c r="E24" s="223"/>
      <c r="F24" s="224"/>
      <c r="G24" s="225"/>
      <c r="H24" s="64" t="s">
        <v>19</v>
      </c>
      <c r="I24" s="65"/>
      <c r="J24" s="201"/>
      <c r="K24" s="9"/>
      <c r="L24" s="8"/>
    </row>
    <row r="25" spans="1:12" ht="22.5" customHeight="1" thickTop="1" thickBot="1" x14ac:dyDescent="0.25">
      <c r="A25" s="220"/>
      <c r="B25" s="221"/>
      <c r="C25" s="226"/>
      <c r="D25" s="226"/>
      <c r="E25" s="227"/>
      <c r="F25" s="228"/>
      <c r="G25" s="229"/>
      <c r="H25" s="222"/>
      <c r="I25" s="66"/>
      <c r="J25" s="201"/>
      <c r="K25" s="9"/>
      <c r="L25" s="8"/>
    </row>
    <row r="26" spans="1:12" ht="15" customHeight="1" thickBot="1" x14ac:dyDescent="0.25">
      <c r="A26" s="220"/>
      <c r="B26" s="221"/>
      <c r="C26" s="226"/>
      <c r="D26" s="226"/>
      <c r="E26" s="227"/>
      <c r="F26" s="228"/>
      <c r="G26" s="229"/>
      <c r="H26" s="222"/>
      <c r="I26" s="66"/>
      <c r="J26" s="201"/>
      <c r="K26" s="9"/>
      <c r="L26" s="8"/>
    </row>
    <row r="27" spans="1:12" ht="33" customHeight="1" thickBot="1" x14ac:dyDescent="0.25">
      <c r="A27" s="40"/>
      <c r="B27" s="316" t="s">
        <v>20</v>
      </c>
      <c r="C27" s="317"/>
      <c r="D27" s="317"/>
      <c r="E27" s="317"/>
      <c r="F27" s="317"/>
      <c r="G27" s="317"/>
      <c r="H27" s="318"/>
      <c r="I27" s="66"/>
      <c r="J27" s="201"/>
      <c r="K27" s="9"/>
      <c r="L27" s="8"/>
    </row>
    <row r="28" spans="1:12" ht="33" customHeight="1" thickBot="1" x14ac:dyDescent="0.25">
      <c r="A28" s="40"/>
      <c r="B28" s="316" t="s">
        <v>21</v>
      </c>
      <c r="C28" s="317"/>
      <c r="D28" s="317"/>
      <c r="E28" s="317"/>
      <c r="F28" s="317"/>
      <c r="G28" s="317"/>
      <c r="H28" s="318"/>
      <c r="I28" s="66"/>
      <c r="J28" s="201"/>
      <c r="K28" s="9"/>
      <c r="L28" s="8"/>
    </row>
    <row r="29" spans="1:12" ht="33" customHeight="1" thickBot="1" x14ac:dyDescent="0.25">
      <c r="A29" s="40"/>
      <c r="B29" s="328" t="s">
        <v>22</v>
      </c>
      <c r="C29" s="329"/>
      <c r="D29" s="219"/>
      <c r="E29" s="219"/>
      <c r="F29" s="219"/>
      <c r="G29" s="219"/>
      <c r="H29" s="205"/>
      <c r="I29" s="66"/>
      <c r="J29" s="201"/>
      <c r="K29" s="9"/>
      <c r="L29" s="8"/>
    </row>
    <row r="30" spans="1:12" ht="33" customHeight="1" thickBot="1" x14ac:dyDescent="0.25">
      <c r="A30" s="40"/>
      <c r="B30" s="67"/>
      <c r="C30" s="68"/>
      <c r="D30" s="68"/>
      <c r="E30" s="68"/>
      <c r="F30" s="68"/>
      <c r="G30" s="68"/>
      <c r="H30" s="69"/>
      <c r="I30" s="66"/>
      <c r="J30" s="201"/>
      <c r="K30" s="9"/>
      <c r="L30" s="8"/>
    </row>
    <row r="31" spans="1:12" ht="22.5" customHeight="1" x14ac:dyDescent="0.2">
      <c r="A31" s="40"/>
      <c r="B31" s="313" t="s">
        <v>23</v>
      </c>
      <c r="C31" s="314"/>
      <c r="D31" s="314"/>
      <c r="E31" s="314"/>
      <c r="F31" s="314"/>
      <c r="G31" s="314"/>
      <c r="H31" s="314"/>
      <c r="I31" s="314"/>
      <c r="J31" s="8"/>
      <c r="K31" s="204"/>
      <c r="L31" s="9"/>
    </row>
    <row r="34" spans="11:11" ht="15" customHeight="1" x14ac:dyDescent="0.2">
      <c r="K34" s="71"/>
    </row>
    <row r="35" spans="11:11" ht="15" customHeight="1" x14ac:dyDescent="0.2">
      <c r="K35" s="72"/>
    </row>
  </sheetData>
  <mergeCells count="9">
    <mergeCell ref="B31:I31"/>
    <mergeCell ref="B6:H6"/>
    <mergeCell ref="B27:H27"/>
    <mergeCell ref="K15:K17"/>
    <mergeCell ref="F16:H16"/>
    <mergeCell ref="F20:H20"/>
    <mergeCell ref="K20:K21"/>
    <mergeCell ref="B29:C29"/>
    <mergeCell ref="B28:H28"/>
  </mergeCells>
  <conditionalFormatting sqref="A1">
    <cfRule type="notContainsBlanks" dxfId="78" priority="2">
      <formula>LEN(TRIM(A1))&gt;0</formula>
    </cfRule>
  </conditionalFormatting>
  <conditionalFormatting sqref="D20">
    <cfRule type="cellIs" dxfId="77" priority="1" operator="greaterThan">
      <formula>18</formula>
    </cfRule>
  </conditionalFormatting>
  <hyperlinks>
    <hyperlink ref="H23" location="'2. 選擇開支類別'!A1" display="下一步 &gt;"/>
  </hyperlinks>
  <pageMargins left="0.7" right="0.7" top="0.75" bottom="0.75" header="0" footer="0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>
                <anchor moveWithCells="1">
                  <from>
                    <xdr:col>0</xdr:col>
                    <xdr:colOff>228600</xdr:colOff>
                    <xdr:row>13</xdr:row>
                    <xdr:rowOff>228600</xdr:rowOff>
                  </from>
                  <to>
                    <xdr:col>2</xdr:col>
                    <xdr:colOff>1257300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0</xdr:col>
                    <xdr:colOff>228600</xdr:colOff>
                    <xdr:row>12</xdr:row>
                    <xdr:rowOff>161925</xdr:rowOff>
                  </from>
                  <to>
                    <xdr:col>2</xdr:col>
                    <xdr:colOff>1257300</xdr:colOff>
                    <xdr:row>14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0</xdr:col>
                    <xdr:colOff>228600</xdr:colOff>
                    <xdr:row>11</xdr:row>
                    <xdr:rowOff>228600</xdr:rowOff>
                  </from>
                  <to>
                    <xdr:col>2</xdr:col>
                    <xdr:colOff>1257300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>
                <anchor moveWithCells="1">
                  <from>
                    <xdr:col>0</xdr:col>
                    <xdr:colOff>228600</xdr:colOff>
                    <xdr:row>14</xdr:row>
                    <xdr:rowOff>228600</xdr:rowOff>
                  </from>
                  <to>
                    <xdr:col>2</xdr:col>
                    <xdr:colOff>1257300</xdr:colOff>
                    <xdr:row>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8" name="Check Box 11">
              <controlPr defaultSize="0" autoFill="0" autoLine="0" autoPict="0">
                <anchor moveWithCells="1">
                  <from>
                    <xdr:col>0</xdr:col>
                    <xdr:colOff>228600</xdr:colOff>
                    <xdr:row>13</xdr:row>
                    <xdr:rowOff>228600</xdr:rowOff>
                  </from>
                  <to>
                    <xdr:col>2</xdr:col>
                    <xdr:colOff>1257300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9" name="Check Box 12">
              <controlPr defaultSize="0" autoFill="0" autoLine="0" autoPict="0">
                <anchor moveWithCells="1">
                  <from>
                    <xdr:col>0</xdr:col>
                    <xdr:colOff>228600</xdr:colOff>
                    <xdr:row>15</xdr:row>
                    <xdr:rowOff>228600</xdr:rowOff>
                  </from>
                  <to>
                    <xdr:col>2</xdr:col>
                    <xdr:colOff>1257300</xdr:colOff>
                    <xdr:row>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0" name="Check Box 13">
              <controlPr defaultSize="0" autoFill="0" autoLine="0" autoPict="0">
                <anchor moveWithCells="1">
                  <from>
                    <xdr:col>0</xdr:col>
                    <xdr:colOff>228600</xdr:colOff>
                    <xdr:row>14</xdr:row>
                    <xdr:rowOff>228600</xdr:rowOff>
                  </from>
                  <to>
                    <xdr:col>2</xdr:col>
                    <xdr:colOff>1257300</xdr:colOff>
                    <xdr:row>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1" name="Check Box 14">
              <controlPr defaultSize="0" autoFill="0" autoLine="0" autoPict="0">
                <anchor moveWithCells="1">
                  <from>
                    <xdr:col>0</xdr:col>
                    <xdr:colOff>228600</xdr:colOff>
                    <xdr:row>15</xdr:row>
                    <xdr:rowOff>228600</xdr:rowOff>
                  </from>
                  <to>
                    <xdr:col>2</xdr:col>
                    <xdr:colOff>1257300</xdr:colOff>
                    <xdr:row>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2" name="Check Box 16">
              <controlPr defaultSize="0" autoFill="0" autoLine="0" autoPict="0">
                <anchor moveWithCells="1">
                  <from>
                    <xdr:col>3</xdr:col>
                    <xdr:colOff>9525</xdr:colOff>
                    <xdr:row>11</xdr:row>
                    <xdr:rowOff>228600</xdr:rowOff>
                  </from>
                  <to>
                    <xdr:col>4</xdr:col>
                    <xdr:colOff>1228725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3" name="Check Box 18">
              <controlPr defaultSize="0" autoFill="0" autoLine="0" autoPict="0">
                <anchor moveWithCells="1">
                  <from>
                    <xdr:col>3</xdr:col>
                    <xdr:colOff>9525</xdr:colOff>
                    <xdr:row>12</xdr:row>
                    <xdr:rowOff>161925</xdr:rowOff>
                  </from>
                  <to>
                    <xdr:col>4</xdr:col>
                    <xdr:colOff>1228725</xdr:colOff>
                    <xdr:row>14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4" name="Check Box 19">
              <controlPr defaultSize="0" autoFill="0" autoLine="0" autoPict="0">
                <anchor moveWithCells="1">
                  <from>
                    <xdr:col>3</xdr:col>
                    <xdr:colOff>9525</xdr:colOff>
                    <xdr:row>13</xdr:row>
                    <xdr:rowOff>219075</xdr:rowOff>
                  </from>
                  <to>
                    <xdr:col>4</xdr:col>
                    <xdr:colOff>1228725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5" name="Check Box 20">
              <controlPr defaultSize="0" autoFill="0" autoLine="0" autoPict="0">
                <anchor moveWithCells="1">
                  <from>
                    <xdr:col>3</xdr:col>
                    <xdr:colOff>9525</xdr:colOff>
                    <xdr:row>14</xdr:row>
                    <xdr:rowOff>219075</xdr:rowOff>
                  </from>
                  <to>
                    <xdr:col>4</xdr:col>
                    <xdr:colOff>1228725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6" name="Option Button 21">
              <controlPr defaultSize="0" autoFill="0" autoLine="0" autoPict="0">
                <anchor moveWithCells="1">
                  <from>
                    <xdr:col>0</xdr:col>
                    <xdr:colOff>228600</xdr:colOff>
                    <xdr:row>8</xdr:row>
                    <xdr:rowOff>333375</xdr:rowOff>
                  </from>
                  <to>
                    <xdr:col>2</xdr:col>
                    <xdr:colOff>1257300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7" name="Option Button 22">
              <controlPr defaultSize="0" autoFill="0" autoLine="0" autoPict="0">
                <anchor moveWithCells="1">
                  <from>
                    <xdr:col>2</xdr:col>
                    <xdr:colOff>3238500</xdr:colOff>
                    <xdr:row>8</xdr:row>
                    <xdr:rowOff>333375</xdr:rowOff>
                  </from>
                  <to>
                    <xdr:col>5</xdr:col>
                    <xdr:colOff>447675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36"/>
  <sheetViews>
    <sheetView tabSelected="1" zoomScale="90" zoomScaleNormal="90" workbookViewId="0">
      <selection activeCell="D14" sqref="D14"/>
    </sheetView>
  </sheetViews>
  <sheetFormatPr defaultColWidth="12.625" defaultRowHeight="15" customHeight="1" x14ac:dyDescent="0.2"/>
  <cols>
    <col min="1" max="1" width="3.125" style="10" customWidth="1"/>
    <col min="2" max="2" width="3.375" style="10" customWidth="1"/>
    <col min="3" max="3" width="39.125" style="10" customWidth="1"/>
    <col min="4" max="4" width="47.625" style="10" customWidth="1"/>
    <col min="5" max="5" width="19.625" style="10" customWidth="1"/>
    <col min="6" max="6" width="3.5" style="10" customWidth="1"/>
    <col min="7" max="7" width="4.125" style="10" customWidth="1"/>
    <col min="8" max="8" width="56.875" style="10" customWidth="1"/>
    <col min="9" max="21" width="7.625" style="10" customWidth="1"/>
    <col min="22" max="16384" width="12.625" style="10"/>
  </cols>
  <sheetData>
    <row r="1" spans="1:21" ht="24" customHeight="1" thickBot="1" x14ac:dyDescent="0.25">
      <c r="A1" s="5"/>
      <c r="B1" s="5"/>
      <c r="C1" s="74"/>
      <c r="D1" s="74"/>
      <c r="E1" s="7"/>
      <c r="F1" s="7"/>
      <c r="G1" s="263"/>
      <c r="H1" s="209"/>
      <c r="I1" s="76"/>
      <c r="J1" s="76"/>
      <c r="K1" s="76"/>
      <c r="L1" s="76"/>
      <c r="M1" s="76"/>
      <c r="N1" s="76"/>
      <c r="O1" s="76"/>
      <c r="P1" s="76"/>
      <c r="Q1" s="77"/>
      <c r="R1" s="78"/>
      <c r="S1" s="78"/>
      <c r="T1" s="78"/>
      <c r="U1" s="78"/>
    </row>
    <row r="2" spans="1:21" ht="33" customHeight="1" thickBot="1" x14ac:dyDescent="0.25">
      <c r="A2" s="5"/>
      <c r="B2" s="5"/>
      <c r="C2" s="74"/>
      <c r="D2" s="74"/>
      <c r="E2" s="7"/>
      <c r="F2" s="7"/>
      <c r="G2" s="264"/>
      <c r="H2" s="233"/>
      <c r="I2" s="75"/>
      <c r="J2" s="76"/>
      <c r="K2" s="76"/>
      <c r="L2" s="76"/>
      <c r="M2" s="76"/>
      <c r="N2" s="76"/>
      <c r="O2" s="76"/>
      <c r="P2" s="76"/>
      <c r="Q2" s="77"/>
      <c r="R2" s="78"/>
      <c r="S2" s="78"/>
      <c r="T2" s="78"/>
      <c r="U2" s="78"/>
    </row>
    <row r="3" spans="1:21" ht="15" customHeight="1" thickBot="1" x14ac:dyDescent="0.25">
      <c r="A3" s="5"/>
      <c r="B3" s="5"/>
      <c r="C3" s="74"/>
      <c r="D3" s="74"/>
      <c r="E3" s="7"/>
      <c r="F3" s="7"/>
      <c r="G3" s="264"/>
      <c r="H3" s="9"/>
      <c r="I3" s="75"/>
      <c r="J3" s="76"/>
      <c r="K3" s="76"/>
      <c r="L3" s="76"/>
      <c r="M3" s="76"/>
      <c r="N3" s="76"/>
      <c r="O3" s="76"/>
      <c r="P3" s="76"/>
      <c r="Q3" s="77"/>
      <c r="R3" s="78"/>
      <c r="S3" s="78"/>
      <c r="T3" s="78"/>
      <c r="U3" s="78"/>
    </row>
    <row r="4" spans="1:21" s="18" customFormat="1" ht="33" customHeight="1" thickBot="1" x14ac:dyDescent="0.25">
      <c r="A4" s="74"/>
      <c r="B4" s="79" t="s">
        <v>19</v>
      </c>
      <c r="C4" s="74"/>
      <c r="D4" s="74"/>
      <c r="E4" s="80"/>
      <c r="F4" s="7"/>
      <c r="G4" s="264"/>
      <c r="H4" s="9"/>
      <c r="I4" s="75"/>
      <c r="J4" s="76"/>
      <c r="K4" s="76"/>
      <c r="L4" s="76"/>
      <c r="M4" s="76"/>
      <c r="N4" s="76"/>
      <c r="O4" s="76"/>
      <c r="P4" s="76"/>
      <c r="Q4" s="77"/>
      <c r="R4" s="78"/>
      <c r="S4" s="78"/>
      <c r="T4" s="78"/>
      <c r="U4" s="78"/>
    </row>
    <row r="5" spans="1:21" ht="11.25" customHeight="1" thickBot="1" x14ac:dyDescent="0.25">
      <c r="A5" s="5"/>
      <c r="B5" s="2"/>
      <c r="C5" s="2"/>
      <c r="D5" s="2"/>
      <c r="E5" s="81"/>
      <c r="F5" s="7"/>
      <c r="G5" s="264"/>
      <c r="H5" s="9"/>
      <c r="I5" s="75"/>
      <c r="J5" s="76"/>
      <c r="K5" s="76"/>
      <c r="L5" s="76"/>
      <c r="M5" s="76"/>
      <c r="N5" s="76"/>
      <c r="O5" s="76"/>
      <c r="P5" s="76"/>
      <c r="Q5" s="77"/>
      <c r="R5" s="78"/>
      <c r="S5" s="78"/>
      <c r="T5" s="78"/>
      <c r="U5" s="78"/>
    </row>
    <row r="6" spans="1:21" ht="39.950000000000003" customHeight="1" thickBot="1" x14ac:dyDescent="0.25">
      <c r="A6" s="2"/>
      <c r="B6" s="315" t="s">
        <v>24</v>
      </c>
      <c r="C6" s="315"/>
      <c r="D6" s="315"/>
      <c r="E6" s="315"/>
      <c r="F6" s="7"/>
      <c r="G6" s="264"/>
      <c r="H6" s="9"/>
      <c r="I6" s="75"/>
      <c r="J6" s="76"/>
      <c r="K6" s="76"/>
      <c r="L6" s="76"/>
      <c r="M6" s="76"/>
      <c r="N6" s="76"/>
      <c r="O6" s="76"/>
      <c r="P6" s="76"/>
      <c r="Q6" s="77"/>
      <c r="R6" s="78"/>
      <c r="S6" s="78"/>
      <c r="T6" s="78"/>
      <c r="U6" s="78"/>
    </row>
    <row r="7" spans="1:21" ht="18.95" customHeight="1" thickBot="1" x14ac:dyDescent="0.25">
      <c r="A7" s="2"/>
      <c r="B7" s="338" t="s">
        <v>25</v>
      </c>
      <c r="C7" s="339"/>
      <c r="D7" s="339"/>
      <c r="E7" s="81"/>
      <c r="F7" s="7"/>
      <c r="G7" s="264"/>
      <c r="H7" s="9"/>
      <c r="I7" s="75"/>
      <c r="J7" s="76"/>
      <c r="K7" s="76"/>
      <c r="L7" s="76"/>
      <c r="M7" s="76"/>
      <c r="N7" s="76"/>
      <c r="O7" s="76"/>
      <c r="P7" s="76"/>
      <c r="Q7" s="77"/>
      <c r="R7" s="78"/>
      <c r="S7" s="78"/>
      <c r="T7" s="78"/>
      <c r="U7" s="78"/>
    </row>
    <row r="8" spans="1:21" ht="21.95" customHeight="1" thickBot="1" x14ac:dyDescent="0.25">
      <c r="A8" s="2"/>
      <c r="B8" s="340" t="s">
        <v>26</v>
      </c>
      <c r="C8" s="341"/>
      <c r="D8" s="82"/>
      <c r="E8" s="81"/>
      <c r="F8" s="7"/>
      <c r="G8" s="264"/>
      <c r="H8" s="9"/>
      <c r="I8" s="75"/>
      <c r="J8" s="76"/>
      <c r="K8" s="76"/>
      <c r="L8" s="76"/>
      <c r="M8" s="76"/>
      <c r="N8" s="76"/>
      <c r="O8" s="76"/>
      <c r="P8" s="76"/>
      <c r="Q8" s="77"/>
      <c r="R8" s="78"/>
      <c r="S8" s="78"/>
      <c r="T8" s="78"/>
      <c r="U8" s="78"/>
    </row>
    <row r="9" spans="1:21" ht="21.95" customHeight="1" thickBot="1" x14ac:dyDescent="0.25">
      <c r="A9" s="2"/>
      <c r="B9" s="340" t="s">
        <v>27</v>
      </c>
      <c r="C9" s="341"/>
      <c r="D9" s="82"/>
      <c r="E9" s="81"/>
      <c r="F9" s="7"/>
      <c r="G9" s="264"/>
      <c r="H9" s="9"/>
      <c r="I9" s="75"/>
      <c r="J9" s="76"/>
      <c r="K9" s="76"/>
      <c r="L9" s="76"/>
      <c r="M9" s="76"/>
      <c r="N9" s="76"/>
      <c r="O9" s="76"/>
      <c r="P9" s="76"/>
      <c r="Q9" s="77"/>
      <c r="R9" s="78"/>
      <c r="S9" s="78"/>
      <c r="T9" s="78"/>
      <c r="U9" s="78"/>
    </row>
    <row r="10" spans="1:21" ht="21.95" customHeight="1" thickBot="1" x14ac:dyDescent="0.25">
      <c r="A10" s="2"/>
      <c r="B10" s="340" t="s">
        <v>28</v>
      </c>
      <c r="C10" s="341"/>
      <c r="D10" s="82"/>
      <c r="E10" s="81"/>
      <c r="F10" s="7"/>
      <c r="G10" s="264"/>
      <c r="H10" s="9"/>
      <c r="I10" s="75"/>
      <c r="J10" s="76"/>
      <c r="K10" s="76"/>
      <c r="L10" s="76"/>
      <c r="M10" s="76"/>
      <c r="N10" s="76"/>
      <c r="O10" s="76"/>
      <c r="P10" s="76"/>
      <c r="Q10" s="77"/>
      <c r="R10" s="78"/>
      <c r="S10" s="78"/>
      <c r="T10" s="78"/>
      <c r="U10" s="78"/>
    </row>
    <row r="11" spans="1:21" ht="18.95" customHeight="1" thickBot="1" x14ac:dyDescent="0.25">
      <c r="A11" s="2"/>
      <c r="B11" s="83"/>
      <c r="C11" s="84"/>
      <c r="D11" s="82"/>
      <c r="E11" s="81"/>
      <c r="F11" s="7"/>
      <c r="G11" s="264"/>
      <c r="H11" s="9"/>
      <c r="I11" s="75"/>
      <c r="J11" s="76"/>
      <c r="K11" s="76"/>
      <c r="L11" s="76"/>
      <c r="M11" s="76"/>
      <c r="N11" s="76"/>
      <c r="O11" s="76"/>
      <c r="P11" s="76"/>
      <c r="Q11" s="77"/>
      <c r="R11" s="78"/>
      <c r="S11" s="78"/>
      <c r="T11" s="78"/>
      <c r="U11" s="78"/>
    </row>
    <row r="12" spans="1:21" ht="23.1" customHeight="1" thickBot="1" x14ac:dyDescent="0.25">
      <c r="A12" s="85"/>
      <c r="B12" s="86"/>
      <c r="C12" s="87"/>
      <c r="D12" s="88"/>
      <c r="E12" s="89"/>
      <c r="F12" s="90"/>
      <c r="G12" s="206"/>
      <c r="H12" s="9"/>
      <c r="I12" s="75"/>
      <c r="J12" s="76"/>
      <c r="K12" s="76"/>
      <c r="L12" s="76"/>
      <c r="M12" s="76"/>
      <c r="N12" s="76"/>
      <c r="O12" s="76"/>
      <c r="P12" s="76"/>
      <c r="Q12" s="77"/>
      <c r="R12" s="78"/>
      <c r="S12" s="78"/>
      <c r="T12" s="78"/>
      <c r="U12" s="78"/>
    </row>
    <row r="13" spans="1:21" ht="36.950000000000003" customHeight="1" thickBot="1" x14ac:dyDescent="0.25">
      <c r="A13" s="40"/>
      <c r="B13" s="73" t="b">
        <v>0</v>
      </c>
      <c r="C13" s="91" t="s">
        <v>29</v>
      </c>
      <c r="D13" s="243" t="s">
        <v>30</v>
      </c>
      <c r="E13" s="92"/>
      <c r="F13" s="70"/>
      <c r="G13" s="206"/>
      <c r="H13" s="9"/>
      <c r="I13" s="75"/>
      <c r="J13" s="76"/>
      <c r="K13" s="76"/>
      <c r="L13" s="76"/>
      <c r="M13" s="76"/>
      <c r="N13" s="76"/>
      <c r="O13" s="76"/>
      <c r="P13" s="76"/>
      <c r="Q13" s="77"/>
      <c r="R13" s="78"/>
      <c r="S13" s="78"/>
      <c r="T13" s="78"/>
      <c r="U13" s="78"/>
    </row>
    <row r="14" spans="1:21" ht="36.950000000000003" customHeight="1" thickBot="1" x14ac:dyDescent="0.25">
      <c r="A14" s="40"/>
      <c r="B14" s="73" t="b">
        <v>0</v>
      </c>
      <c r="C14" s="93" t="s">
        <v>31</v>
      </c>
      <c r="D14" s="244" t="s">
        <v>32</v>
      </c>
      <c r="E14" s="94"/>
      <c r="F14" s="70"/>
      <c r="G14" s="207"/>
      <c r="H14" s="9"/>
      <c r="I14" s="75"/>
      <c r="J14" s="76"/>
      <c r="K14" s="76"/>
      <c r="L14" s="76"/>
      <c r="M14" s="76"/>
      <c r="N14" s="76"/>
      <c r="O14" s="76"/>
      <c r="P14" s="76"/>
      <c r="Q14" s="77"/>
      <c r="R14" s="78"/>
      <c r="S14" s="78"/>
      <c r="T14" s="78"/>
      <c r="U14" s="78"/>
    </row>
    <row r="15" spans="1:21" ht="36.950000000000003" customHeight="1" thickBot="1" x14ac:dyDescent="0.25">
      <c r="A15" s="40"/>
      <c r="B15" s="73" t="b">
        <v>0</v>
      </c>
      <c r="C15" s="95" t="s">
        <v>33</v>
      </c>
      <c r="D15" s="244" t="s">
        <v>34</v>
      </c>
      <c r="E15" s="96"/>
      <c r="F15" s="70"/>
      <c r="G15" s="207"/>
      <c r="H15" s="9"/>
      <c r="I15" s="75"/>
      <c r="J15" s="76"/>
      <c r="K15" s="76"/>
      <c r="L15" s="76"/>
      <c r="M15" s="76"/>
      <c r="N15" s="76"/>
      <c r="O15" s="76"/>
      <c r="P15" s="76"/>
      <c r="Q15" s="77"/>
      <c r="R15" s="78"/>
      <c r="S15" s="78"/>
      <c r="T15" s="78"/>
      <c r="U15" s="78"/>
    </row>
    <row r="16" spans="1:21" ht="36.950000000000003" customHeight="1" thickBot="1" x14ac:dyDescent="0.25">
      <c r="A16" s="40"/>
      <c r="B16" s="73" t="b">
        <v>0</v>
      </c>
      <c r="C16" s="93" t="s">
        <v>35</v>
      </c>
      <c r="D16" s="333" t="s">
        <v>36</v>
      </c>
      <c r="E16" s="337"/>
      <c r="F16" s="70"/>
      <c r="G16" s="207"/>
      <c r="H16" s="9"/>
      <c r="I16" s="75"/>
      <c r="J16" s="76"/>
      <c r="K16" s="76"/>
      <c r="L16" s="76"/>
      <c r="M16" s="76"/>
      <c r="N16" s="76"/>
      <c r="O16" s="76"/>
      <c r="P16" s="76"/>
      <c r="Q16" s="77"/>
      <c r="R16" s="78"/>
      <c r="S16" s="78"/>
      <c r="T16" s="78"/>
      <c r="U16" s="78"/>
    </row>
    <row r="17" spans="1:21" ht="36.950000000000003" customHeight="1" thickBot="1" x14ac:dyDescent="0.25">
      <c r="A17" s="40"/>
      <c r="B17" s="73" t="b">
        <v>0</v>
      </c>
      <c r="C17" s="97" t="s">
        <v>37</v>
      </c>
      <c r="D17" s="333" t="s">
        <v>38</v>
      </c>
      <c r="E17" s="337"/>
      <c r="F17" s="70"/>
      <c r="G17" s="207"/>
      <c r="H17" s="9"/>
      <c r="I17" s="75"/>
      <c r="J17" s="76"/>
      <c r="K17" s="76"/>
      <c r="L17" s="76"/>
      <c r="M17" s="76"/>
      <c r="N17" s="76"/>
      <c r="O17" s="76"/>
      <c r="P17" s="76"/>
      <c r="Q17" s="77"/>
      <c r="R17" s="78"/>
      <c r="S17" s="78"/>
      <c r="T17" s="78"/>
      <c r="U17" s="78"/>
    </row>
    <row r="18" spans="1:21" ht="36.950000000000003" customHeight="1" thickBot="1" x14ac:dyDescent="0.25">
      <c r="A18" s="40"/>
      <c r="B18" s="73" t="b">
        <v>0</v>
      </c>
      <c r="C18" s="87" t="s">
        <v>39</v>
      </c>
      <c r="D18" s="333" t="s">
        <v>40</v>
      </c>
      <c r="E18" s="334"/>
      <c r="F18" s="70"/>
      <c r="G18" s="207"/>
      <c r="H18" s="9"/>
      <c r="I18" s="75"/>
      <c r="J18" s="76"/>
      <c r="K18" s="76"/>
      <c r="L18" s="76"/>
      <c r="M18" s="76"/>
      <c r="N18" s="76"/>
      <c r="O18" s="76"/>
      <c r="P18" s="76"/>
      <c r="Q18" s="77"/>
      <c r="R18" s="78"/>
      <c r="S18" s="78"/>
      <c r="T18" s="78"/>
      <c r="U18" s="78"/>
    </row>
    <row r="19" spans="1:21" ht="36.950000000000003" customHeight="1" thickBot="1" x14ac:dyDescent="0.25">
      <c r="A19" s="40"/>
      <c r="B19" s="73" t="b">
        <v>0</v>
      </c>
      <c r="C19" s="93" t="s">
        <v>41</v>
      </c>
      <c r="D19" s="244" t="s">
        <v>42</v>
      </c>
      <c r="E19" s="96"/>
      <c r="F19" s="70"/>
      <c r="G19" s="207"/>
      <c r="H19" s="9"/>
      <c r="I19" s="75"/>
      <c r="J19" s="76"/>
      <c r="K19" s="76"/>
      <c r="L19" s="76"/>
      <c r="M19" s="76"/>
      <c r="N19" s="76"/>
      <c r="O19" s="76"/>
      <c r="P19" s="76"/>
      <c r="Q19" s="77"/>
      <c r="R19" s="78"/>
      <c r="S19" s="78"/>
      <c r="T19" s="78"/>
      <c r="U19" s="78"/>
    </row>
    <row r="20" spans="1:21" ht="36.950000000000003" customHeight="1" thickBot="1" x14ac:dyDescent="0.25">
      <c r="A20" s="40"/>
      <c r="B20" s="73"/>
      <c r="C20" s="93" t="s">
        <v>43</v>
      </c>
      <c r="D20" s="244" t="s">
        <v>44</v>
      </c>
      <c r="E20" s="96"/>
      <c r="F20" s="70"/>
      <c r="G20" s="207"/>
      <c r="H20" s="9"/>
      <c r="I20" s="75"/>
      <c r="J20" s="76"/>
      <c r="K20" s="76"/>
      <c r="L20" s="76"/>
      <c r="M20" s="76"/>
      <c r="N20" s="76"/>
      <c r="O20" s="76"/>
      <c r="P20" s="76"/>
      <c r="Q20" s="77"/>
      <c r="R20" s="78"/>
      <c r="S20" s="78"/>
      <c r="T20" s="78"/>
      <c r="U20" s="78"/>
    </row>
    <row r="21" spans="1:21" ht="36.950000000000003" customHeight="1" thickBot="1" x14ac:dyDescent="0.25">
      <c r="A21" s="60"/>
      <c r="B21" s="73" t="b">
        <v>0</v>
      </c>
      <c r="C21" s="93" t="s">
        <v>45</v>
      </c>
      <c r="D21" s="244" t="s">
        <v>46</v>
      </c>
      <c r="E21" s="96"/>
      <c r="F21" s="70"/>
      <c r="G21" s="208"/>
      <c r="H21" s="9"/>
      <c r="I21" s="75"/>
      <c r="J21" s="76"/>
      <c r="K21" s="76"/>
      <c r="L21" s="76"/>
      <c r="M21" s="76"/>
      <c r="N21" s="76"/>
      <c r="O21" s="76"/>
      <c r="P21" s="76"/>
      <c r="Q21" s="77"/>
      <c r="R21" s="78"/>
      <c r="S21" s="78"/>
      <c r="T21" s="78"/>
      <c r="U21" s="78"/>
    </row>
    <row r="22" spans="1:21" ht="36.950000000000003" customHeight="1" thickBot="1" x14ac:dyDescent="0.25">
      <c r="A22" s="60"/>
      <c r="B22" s="73" t="b">
        <v>0</v>
      </c>
      <c r="C22" s="93" t="s">
        <v>47</v>
      </c>
      <c r="D22" s="244" t="s">
        <v>48</v>
      </c>
      <c r="E22" s="96"/>
      <c r="F22" s="70"/>
      <c r="G22" s="208"/>
      <c r="H22" s="9"/>
      <c r="I22" s="75"/>
      <c r="J22" s="76"/>
      <c r="K22" s="76"/>
      <c r="L22" s="76"/>
      <c r="M22" s="76"/>
      <c r="N22" s="76"/>
      <c r="O22" s="76"/>
      <c r="P22" s="76"/>
      <c r="Q22" s="77"/>
      <c r="R22" s="78"/>
      <c r="S22" s="78"/>
      <c r="T22" s="78"/>
      <c r="U22" s="78"/>
    </row>
    <row r="23" spans="1:21" ht="36.950000000000003" customHeight="1" thickBot="1" x14ac:dyDescent="0.25">
      <c r="A23" s="60"/>
      <c r="B23" s="73" t="b">
        <v>0</v>
      </c>
      <c r="C23" s="93" t="s">
        <v>49</v>
      </c>
      <c r="D23" s="244" t="s">
        <v>50</v>
      </c>
      <c r="E23" s="96"/>
      <c r="F23" s="70"/>
      <c r="G23" s="207"/>
      <c r="H23" s="9"/>
      <c r="I23" s="75"/>
      <c r="J23" s="76"/>
      <c r="K23" s="76"/>
      <c r="L23" s="76"/>
      <c r="M23" s="76"/>
      <c r="N23" s="76"/>
      <c r="O23" s="76"/>
      <c r="P23" s="76"/>
      <c r="Q23" s="77"/>
      <c r="R23" s="78"/>
      <c r="S23" s="78"/>
      <c r="T23" s="78"/>
      <c r="U23" s="78"/>
    </row>
    <row r="24" spans="1:21" ht="36.950000000000003" customHeight="1" thickBot="1" x14ac:dyDescent="0.25">
      <c r="A24" s="60"/>
      <c r="B24" s="73" t="b">
        <v>0</v>
      </c>
      <c r="C24" s="93" t="s">
        <v>51</v>
      </c>
      <c r="D24" s="244" t="s">
        <v>52</v>
      </c>
      <c r="E24" s="96"/>
      <c r="F24" s="70"/>
      <c r="G24" s="207"/>
      <c r="H24" s="9"/>
      <c r="I24" s="75"/>
      <c r="J24" s="76"/>
      <c r="K24" s="76"/>
      <c r="L24" s="76"/>
      <c r="M24" s="76"/>
      <c r="N24" s="76"/>
      <c r="O24" s="76"/>
      <c r="P24" s="76"/>
      <c r="Q24" s="77"/>
      <c r="R24" s="78"/>
      <c r="S24" s="78"/>
      <c r="T24" s="78"/>
      <c r="U24" s="78"/>
    </row>
    <row r="25" spans="1:21" ht="36.950000000000003" customHeight="1" thickBot="1" x14ac:dyDescent="0.25">
      <c r="A25" s="60"/>
      <c r="B25" s="73" t="b">
        <v>0</v>
      </c>
      <c r="C25" s="93" t="s">
        <v>53</v>
      </c>
      <c r="D25" s="342" t="s">
        <v>54</v>
      </c>
      <c r="E25" s="343"/>
      <c r="F25" s="70"/>
      <c r="G25" s="208"/>
      <c r="H25" s="9"/>
      <c r="I25" s="75"/>
      <c r="J25" s="76"/>
      <c r="K25" s="76"/>
      <c r="L25" s="76"/>
      <c r="M25" s="76"/>
      <c r="N25" s="76"/>
      <c r="O25" s="76"/>
      <c r="P25" s="76"/>
      <c r="Q25" s="77"/>
      <c r="R25" s="78"/>
      <c r="S25" s="78"/>
      <c r="T25" s="78"/>
      <c r="U25" s="78"/>
    </row>
    <row r="26" spans="1:21" ht="36.950000000000003" customHeight="1" thickBot="1" x14ac:dyDescent="0.25">
      <c r="A26" s="60"/>
      <c r="B26" s="73" t="b">
        <v>0</v>
      </c>
      <c r="C26" s="97" t="s">
        <v>55</v>
      </c>
      <c r="D26" s="344" t="s">
        <v>56</v>
      </c>
      <c r="E26" s="345"/>
      <c r="F26" s="70"/>
      <c r="G26" s="207"/>
      <c r="H26" s="9"/>
      <c r="I26" s="75"/>
      <c r="J26" s="76"/>
      <c r="K26" s="76"/>
      <c r="L26" s="76"/>
      <c r="M26" s="76"/>
      <c r="N26" s="76"/>
      <c r="O26" s="76"/>
      <c r="P26" s="76"/>
      <c r="Q26" s="77"/>
      <c r="R26" s="78"/>
      <c r="S26" s="78"/>
      <c r="T26" s="78"/>
      <c r="U26" s="78"/>
    </row>
    <row r="27" spans="1:21" ht="36.950000000000003" customHeight="1" thickBot="1" x14ac:dyDescent="0.25">
      <c r="A27" s="60"/>
      <c r="B27" s="73" t="b">
        <v>0</v>
      </c>
      <c r="C27" s="93" t="s">
        <v>57</v>
      </c>
      <c r="D27" s="333" t="s">
        <v>58</v>
      </c>
      <c r="E27" s="334"/>
      <c r="F27" s="70"/>
      <c r="G27" s="207"/>
      <c r="H27" s="9"/>
      <c r="I27" s="75"/>
      <c r="J27" s="76"/>
      <c r="K27" s="76"/>
      <c r="L27" s="76"/>
      <c r="M27" s="76"/>
      <c r="N27" s="76"/>
      <c r="O27" s="76"/>
      <c r="P27" s="76"/>
      <c r="Q27" s="77"/>
      <c r="R27" s="78"/>
      <c r="S27" s="78"/>
      <c r="T27" s="78"/>
      <c r="U27" s="78"/>
    </row>
    <row r="28" spans="1:21" ht="36.950000000000003" customHeight="1" thickBot="1" x14ac:dyDescent="0.25">
      <c r="A28" s="60"/>
      <c r="B28" s="73" t="b">
        <v>0</v>
      </c>
      <c r="C28" s="97" t="s">
        <v>59</v>
      </c>
      <c r="D28" s="333" t="s">
        <v>60</v>
      </c>
      <c r="E28" s="334"/>
      <c r="F28" s="70"/>
      <c r="G28" s="207"/>
      <c r="H28" s="9"/>
      <c r="I28" s="75"/>
      <c r="J28" s="76"/>
      <c r="K28" s="76"/>
      <c r="L28" s="76"/>
      <c r="M28" s="76"/>
      <c r="N28" s="76"/>
      <c r="O28" s="76"/>
      <c r="P28" s="76"/>
      <c r="Q28" s="77"/>
      <c r="R28" s="78"/>
      <c r="S28" s="78"/>
      <c r="T28" s="78"/>
      <c r="U28" s="78"/>
    </row>
    <row r="29" spans="1:21" ht="22.5" customHeight="1" thickBot="1" x14ac:dyDescent="0.25">
      <c r="A29" s="60"/>
      <c r="B29" s="60"/>
      <c r="C29" s="98"/>
      <c r="D29" s="42"/>
      <c r="E29" s="99"/>
      <c r="F29" s="70"/>
      <c r="G29" s="206"/>
      <c r="H29" s="9"/>
      <c r="I29" s="75"/>
      <c r="J29" s="76"/>
      <c r="K29" s="76"/>
      <c r="L29" s="76"/>
      <c r="M29" s="76"/>
      <c r="N29" s="76"/>
      <c r="O29" s="76"/>
      <c r="P29" s="76"/>
      <c r="Q29" s="77"/>
      <c r="R29" s="78"/>
      <c r="S29" s="78"/>
      <c r="T29" s="78"/>
      <c r="U29" s="78"/>
    </row>
    <row r="30" spans="1:21" ht="22.5" customHeight="1" thickBot="1" x14ac:dyDescent="0.35">
      <c r="A30" s="100"/>
      <c r="B30" s="100"/>
      <c r="C30" s="101"/>
      <c r="D30" s="335" t="s">
        <v>18</v>
      </c>
      <c r="E30" s="336"/>
      <c r="F30" s="70"/>
      <c r="G30" s="206"/>
      <c r="H30" s="9"/>
      <c r="I30" s="75"/>
      <c r="J30" s="76"/>
      <c r="K30" s="76"/>
      <c r="L30" s="76"/>
      <c r="M30" s="76"/>
      <c r="N30" s="76"/>
      <c r="O30" s="76"/>
      <c r="P30" s="76"/>
      <c r="Q30" s="77"/>
      <c r="R30" s="78"/>
      <c r="S30" s="78"/>
      <c r="T30" s="78"/>
      <c r="U30" s="78"/>
    </row>
    <row r="31" spans="1:21" ht="22.5" customHeight="1" thickBot="1" x14ac:dyDescent="0.25">
      <c r="A31" s="230"/>
      <c r="B31" s="230"/>
      <c r="C31" s="231"/>
      <c r="D31" s="71"/>
      <c r="E31" s="232" t="s">
        <v>61</v>
      </c>
      <c r="F31" s="70"/>
      <c r="G31" s="206"/>
      <c r="H31" s="9"/>
      <c r="I31" s="75"/>
      <c r="J31" s="76"/>
      <c r="K31" s="76"/>
      <c r="L31" s="76"/>
      <c r="M31" s="76"/>
      <c r="N31" s="76"/>
      <c r="O31" s="76"/>
      <c r="P31" s="76"/>
      <c r="Q31" s="77"/>
      <c r="R31" s="78"/>
      <c r="S31" s="78"/>
      <c r="T31" s="78"/>
      <c r="U31" s="78"/>
    </row>
    <row r="32" spans="1:21" ht="33" customHeight="1" thickBot="1" x14ac:dyDescent="0.25">
      <c r="A32" s="330" t="s">
        <v>23</v>
      </c>
      <c r="B32" s="331"/>
      <c r="C32" s="331"/>
      <c r="D32" s="331"/>
      <c r="E32" s="331"/>
      <c r="F32" s="332"/>
      <c r="G32" s="76"/>
      <c r="H32" s="210"/>
      <c r="I32" s="76"/>
      <c r="J32" s="76"/>
      <c r="K32" s="76"/>
      <c r="L32" s="76"/>
      <c r="M32" s="76"/>
      <c r="N32" s="76"/>
      <c r="O32" s="76"/>
      <c r="P32" s="76"/>
      <c r="Q32" s="77"/>
      <c r="R32" s="78"/>
      <c r="S32" s="78"/>
      <c r="T32" s="78"/>
      <c r="U32" s="78"/>
    </row>
    <row r="36" spans="4:4" ht="15" customHeight="1" x14ac:dyDescent="0.2">
      <c r="D36" s="267"/>
    </row>
  </sheetData>
  <mergeCells count="14">
    <mergeCell ref="A32:F32"/>
    <mergeCell ref="B6:E6"/>
    <mergeCell ref="D18:E18"/>
    <mergeCell ref="D27:E27"/>
    <mergeCell ref="D28:E28"/>
    <mergeCell ref="D30:E30"/>
    <mergeCell ref="D16:E16"/>
    <mergeCell ref="D17:E17"/>
    <mergeCell ref="B7:D7"/>
    <mergeCell ref="B8:C8"/>
    <mergeCell ref="B9:C9"/>
    <mergeCell ref="B10:C10"/>
    <mergeCell ref="D25:E25"/>
    <mergeCell ref="D26:E26"/>
  </mergeCells>
  <hyperlinks>
    <hyperlink ref="B9" r:id="rId1" display="申請指引（內地計劃）附件三、四"/>
    <hyperlink ref="D30" location="3. 項目支出預算表!A1" display="下一步 &gt;"/>
    <hyperlink ref="B9:C9" r:id="rId2" display="內地計劃申請指引"/>
    <hyperlink ref="B10:C10" r:id="rId3" display="自貿協定及投資協定計劃申請指引"/>
    <hyperlink ref="D30:E30" location="'3. 制定預算'!A1" display="下一步 &gt;"/>
    <hyperlink ref="B8:C8" r:id="rId4" display="申請資助範圍(摘要)"/>
  </hyperlinks>
  <pageMargins left="0.7" right="0.7" top="0.75" bottom="0.75" header="0" footer="0"/>
  <pageSetup orientation="portrait" r:id="rId5"/>
  <drawing r:id="rId6"/>
  <legacyDrawing r:id="rId7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8" name="Check Box 2">
              <controlPr defaultSize="0" autoFill="0" autoLine="0" autoPict="0">
                <anchor moveWithCells="1">
                  <from>
                    <xdr:col>0</xdr:col>
                    <xdr:colOff>228600</xdr:colOff>
                    <xdr:row>12</xdr:row>
                    <xdr:rowOff>28575</xdr:rowOff>
                  </from>
                  <to>
                    <xdr:col>2</xdr:col>
                    <xdr:colOff>1257300</xdr:colOff>
                    <xdr:row>12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9" name="Check Box 9">
              <controlPr defaultSize="0" autoFill="0" autoLine="0" autoPict="0">
                <anchor moveWithCells="1">
                  <from>
                    <xdr:col>0</xdr:col>
                    <xdr:colOff>228600</xdr:colOff>
                    <xdr:row>13</xdr:row>
                    <xdr:rowOff>28575</xdr:rowOff>
                  </from>
                  <to>
                    <xdr:col>2</xdr:col>
                    <xdr:colOff>1257300</xdr:colOff>
                    <xdr:row>13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0" name="Check Box 10">
              <controlPr defaultSize="0" autoFill="0" autoLine="0" autoPict="0">
                <anchor moveWithCells="1">
                  <from>
                    <xdr:col>0</xdr:col>
                    <xdr:colOff>228600</xdr:colOff>
                    <xdr:row>14</xdr:row>
                    <xdr:rowOff>28575</xdr:rowOff>
                  </from>
                  <to>
                    <xdr:col>2</xdr:col>
                    <xdr:colOff>1257300</xdr:colOff>
                    <xdr:row>14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1" name="Check Box 11">
              <controlPr defaultSize="0" autoFill="0" autoLine="0" autoPict="0">
                <anchor moveWithCells="1">
                  <from>
                    <xdr:col>0</xdr:col>
                    <xdr:colOff>228600</xdr:colOff>
                    <xdr:row>15</xdr:row>
                    <xdr:rowOff>28575</xdr:rowOff>
                  </from>
                  <to>
                    <xdr:col>2</xdr:col>
                    <xdr:colOff>1257300</xdr:colOff>
                    <xdr:row>15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2" name="Check Box 12">
              <controlPr defaultSize="0" autoFill="0" autoLine="0" autoPict="0">
                <anchor moveWithCells="1">
                  <from>
                    <xdr:col>0</xdr:col>
                    <xdr:colOff>228600</xdr:colOff>
                    <xdr:row>16</xdr:row>
                    <xdr:rowOff>28575</xdr:rowOff>
                  </from>
                  <to>
                    <xdr:col>2</xdr:col>
                    <xdr:colOff>1257300</xdr:colOff>
                    <xdr:row>16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3" name="Check Box 13">
              <controlPr defaultSize="0" autoFill="0" autoLine="0" autoPict="0">
                <anchor moveWithCells="1">
                  <from>
                    <xdr:col>0</xdr:col>
                    <xdr:colOff>228600</xdr:colOff>
                    <xdr:row>17</xdr:row>
                    <xdr:rowOff>28575</xdr:rowOff>
                  </from>
                  <to>
                    <xdr:col>2</xdr:col>
                    <xdr:colOff>1257300</xdr:colOff>
                    <xdr:row>17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4" name="Check Box 14">
              <controlPr defaultSize="0" autoFill="0" autoLine="0" autoPict="0">
                <anchor moveWithCells="1">
                  <from>
                    <xdr:col>0</xdr:col>
                    <xdr:colOff>228600</xdr:colOff>
                    <xdr:row>18</xdr:row>
                    <xdr:rowOff>28575</xdr:rowOff>
                  </from>
                  <to>
                    <xdr:col>2</xdr:col>
                    <xdr:colOff>1257300</xdr:colOff>
                    <xdr:row>18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5" name="Check Box 15">
              <controlPr defaultSize="0" autoFill="0" autoLine="0" autoPict="0">
                <anchor moveWithCells="1">
                  <from>
                    <xdr:col>0</xdr:col>
                    <xdr:colOff>228600</xdr:colOff>
                    <xdr:row>19</xdr:row>
                    <xdr:rowOff>28575</xdr:rowOff>
                  </from>
                  <to>
                    <xdr:col>2</xdr:col>
                    <xdr:colOff>1257300</xdr:colOff>
                    <xdr:row>19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6" name="Check Box 17">
              <controlPr defaultSize="0" autoFill="0" autoLine="0" autoPict="0">
                <anchor moveWithCells="1">
                  <from>
                    <xdr:col>0</xdr:col>
                    <xdr:colOff>228600</xdr:colOff>
                    <xdr:row>22</xdr:row>
                    <xdr:rowOff>28575</xdr:rowOff>
                  </from>
                  <to>
                    <xdr:col>2</xdr:col>
                    <xdr:colOff>1257300</xdr:colOff>
                    <xdr:row>22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7" name="Check Box 18">
              <controlPr defaultSize="0" autoFill="0" autoLine="0" autoPict="0">
                <anchor moveWithCells="1">
                  <from>
                    <xdr:col>0</xdr:col>
                    <xdr:colOff>228600</xdr:colOff>
                    <xdr:row>23</xdr:row>
                    <xdr:rowOff>28575</xdr:rowOff>
                  </from>
                  <to>
                    <xdr:col>2</xdr:col>
                    <xdr:colOff>1257300</xdr:colOff>
                    <xdr:row>23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8" name="Check Box 19">
              <controlPr defaultSize="0" autoFill="0" autoLine="0" autoPict="0">
                <anchor moveWithCells="1">
                  <from>
                    <xdr:col>0</xdr:col>
                    <xdr:colOff>228600</xdr:colOff>
                    <xdr:row>24</xdr:row>
                    <xdr:rowOff>28575</xdr:rowOff>
                  </from>
                  <to>
                    <xdr:col>2</xdr:col>
                    <xdr:colOff>1257300</xdr:colOff>
                    <xdr:row>24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0</xdr:col>
                    <xdr:colOff>228600</xdr:colOff>
                    <xdr:row>20</xdr:row>
                    <xdr:rowOff>28575</xdr:rowOff>
                  </from>
                  <to>
                    <xdr:col>2</xdr:col>
                    <xdr:colOff>1257300</xdr:colOff>
                    <xdr:row>20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0" name="Check Box 24">
              <controlPr defaultSize="0" autoFill="0" autoLine="0" autoPict="0">
                <anchor moveWithCells="1">
                  <from>
                    <xdr:col>0</xdr:col>
                    <xdr:colOff>228600</xdr:colOff>
                    <xdr:row>20</xdr:row>
                    <xdr:rowOff>28575</xdr:rowOff>
                  </from>
                  <to>
                    <xdr:col>2</xdr:col>
                    <xdr:colOff>1257300</xdr:colOff>
                    <xdr:row>20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1" name="Check Box 23">
              <controlPr defaultSize="0" autoFill="0" autoLine="0" autoPict="0">
                <anchor moveWithCells="1">
                  <from>
                    <xdr:col>0</xdr:col>
                    <xdr:colOff>228600</xdr:colOff>
                    <xdr:row>21</xdr:row>
                    <xdr:rowOff>28575</xdr:rowOff>
                  </from>
                  <to>
                    <xdr:col>2</xdr:col>
                    <xdr:colOff>1257300</xdr:colOff>
                    <xdr:row>21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2" name="Check Box 21">
              <controlPr defaultSize="0" autoFill="0" autoLine="0" autoPict="0">
                <anchor moveWithCells="1">
                  <from>
                    <xdr:col>0</xdr:col>
                    <xdr:colOff>228600</xdr:colOff>
                    <xdr:row>27</xdr:row>
                    <xdr:rowOff>28575</xdr:rowOff>
                  </from>
                  <to>
                    <xdr:col>2</xdr:col>
                    <xdr:colOff>1257300</xdr:colOff>
                    <xdr:row>27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3" name="Check Box 25">
              <controlPr defaultSize="0" autoFill="0" autoLine="0" autoPict="0">
                <anchor moveWithCells="1">
                  <from>
                    <xdr:col>0</xdr:col>
                    <xdr:colOff>228600</xdr:colOff>
                    <xdr:row>25</xdr:row>
                    <xdr:rowOff>28575</xdr:rowOff>
                  </from>
                  <to>
                    <xdr:col>2</xdr:col>
                    <xdr:colOff>1257300</xdr:colOff>
                    <xdr:row>25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4" name="Check Box 20">
              <controlPr defaultSize="0" autoFill="0" autoLine="0" autoPict="0">
                <anchor moveWithCells="1">
                  <from>
                    <xdr:col>0</xdr:col>
                    <xdr:colOff>228600</xdr:colOff>
                    <xdr:row>26</xdr:row>
                    <xdr:rowOff>28575</xdr:rowOff>
                  </from>
                  <to>
                    <xdr:col>2</xdr:col>
                    <xdr:colOff>1257300</xdr:colOff>
                    <xdr:row>26</xdr:row>
                    <xdr:rowOff>409575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7"/>
  <sheetViews>
    <sheetView zoomScale="90" zoomScaleNormal="90" workbookViewId="0"/>
  </sheetViews>
  <sheetFormatPr defaultColWidth="12.625" defaultRowHeight="15" customHeight="1" x14ac:dyDescent="0.2"/>
  <cols>
    <col min="1" max="1" width="3.125" style="10" customWidth="1"/>
    <col min="2" max="2" width="3" style="10" customWidth="1"/>
    <col min="3" max="3" width="47" style="10" customWidth="1"/>
    <col min="4" max="4" width="22.5" style="10" customWidth="1"/>
    <col min="5" max="5" width="14.375" style="10" customWidth="1"/>
    <col min="6" max="6" width="14.5" style="10" customWidth="1"/>
    <col min="7" max="7" width="13.5" style="10" customWidth="1"/>
    <col min="8" max="8" width="19.625" style="10" customWidth="1"/>
    <col min="9" max="9" width="17.375" style="10" bestFit="1" customWidth="1"/>
    <col min="10" max="10" width="23.375" style="10" customWidth="1"/>
    <col min="11" max="11" width="22.375" style="10" customWidth="1"/>
    <col min="12" max="12" width="3.125" style="71" customWidth="1"/>
    <col min="13" max="13" width="19.625" style="199" hidden="1" customWidth="1"/>
    <col min="14" max="14" width="5.875" style="71" customWidth="1"/>
    <col min="15" max="17" width="7.625" style="71" customWidth="1"/>
    <col min="18" max="19" width="7.625" style="10" customWidth="1"/>
    <col min="20" max="24" width="7.625" style="71" customWidth="1"/>
    <col min="25" max="16384" width="12.625" style="10"/>
  </cols>
  <sheetData>
    <row r="1" spans="1:24" ht="23.1" customHeight="1" thickTop="1" thickBot="1" x14ac:dyDescent="0.4">
      <c r="A1" s="102"/>
      <c r="B1" s="103"/>
      <c r="C1" s="103"/>
      <c r="D1" s="103"/>
      <c r="E1" s="103"/>
      <c r="F1" s="104"/>
      <c r="G1" s="105"/>
      <c r="H1" s="106"/>
      <c r="I1" s="103"/>
      <c r="J1" s="103"/>
      <c r="K1" s="103"/>
      <c r="L1" s="107"/>
      <c r="M1" s="257"/>
      <c r="N1" s="261"/>
      <c r="O1" s="108"/>
      <c r="P1" s="108"/>
      <c r="Q1" s="217"/>
      <c r="R1" s="218"/>
      <c r="S1" s="218"/>
      <c r="T1" s="211"/>
    </row>
    <row r="2" spans="1:24" ht="33" customHeight="1" thickTop="1" thickBot="1" x14ac:dyDescent="0.4">
      <c r="A2" s="102"/>
      <c r="B2" s="103"/>
      <c r="C2" s="103"/>
      <c r="D2" s="103"/>
      <c r="E2" s="103"/>
      <c r="F2" s="104"/>
      <c r="G2" s="105"/>
      <c r="H2" s="106"/>
      <c r="I2" s="103"/>
      <c r="J2" s="103"/>
      <c r="K2" s="103"/>
      <c r="L2" s="107"/>
      <c r="M2" s="257"/>
      <c r="N2" s="261"/>
      <c r="O2" s="233"/>
      <c r="P2" s="238"/>
      <c r="Q2" s="238"/>
      <c r="R2" s="238"/>
      <c r="S2" s="238"/>
      <c r="T2" s="215"/>
    </row>
    <row r="3" spans="1:24" ht="15" customHeight="1" thickTop="1" thickBot="1" x14ac:dyDescent="0.4">
      <c r="A3" s="102"/>
      <c r="B3" s="103"/>
      <c r="C3" s="103"/>
      <c r="D3" s="103"/>
      <c r="E3" s="103"/>
      <c r="F3" s="104"/>
      <c r="G3" s="105"/>
      <c r="H3" s="106"/>
      <c r="I3" s="103"/>
      <c r="J3" s="103"/>
      <c r="K3" s="103"/>
      <c r="L3" s="107"/>
      <c r="M3" s="257"/>
      <c r="N3" s="261"/>
      <c r="O3" s="238"/>
      <c r="P3" s="238"/>
      <c r="Q3" s="238"/>
      <c r="R3" s="238"/>
      <c r="S3" s="238"/>
      <c r="T3" s="215"/>
    </row>
    <row r="4" spans="1:24" ht="33" customHeight="1" thickTop="1" thickBot="1" x14ac:dyDescent="0.25">
      <c r="A4" s="110"/>
      <c r="B4" s="111" t="s">
        <v>61</v>
      </c>
      <c r="C4" s="112"/>
      <c r="D4" s="112"/>
      <c r="E4" s="112"/>
      <c r="F4" s="113"/>
      <c r="G4" s="114"/>
      <c r="H4" s="115"/>
      <c r="I4" s="112"/>
      <c r="J4" s="112"/>
      <c r="K4" s="112"/>
      <c r="L4" s="110"/>
      <c r="M4" s="258"/>
      <c r="N4" s="262"/>
      <c r="O4" s="9"/>
      <c r="P4" s="9"/>
      <c r="Q4" s="9"/>
      <c r="R4" s="9"/>
      <c r="S4" s="9"/>
      <c r="T4" s="168"/>
      <c r="U4" s="212"/>
      <c r="V4" s="212"/>
      <c r="W4" s="212"/>
      <c r="X4" s="212"/>
    </row>
    <row r="5" spans="1:24" ht="18" thickTop="1" thickBot="1" x14ac:dyDescent="0.25">
      <c r="A5" s="107"/>
      <c r="B5" s="116"/>
      <c r="C5" s="103"/>
      <c r="D5" s="103"/>
      <c r="E5" s="103"/>
      <c r="F5" s="104"/>
      <c r="G5" s="105"/>
      <c r="H5" s="117"/>
      <c r="I5" s="103"/>
      <c r="J5" s="103"/>
      <c r="K5" s="103"/>
      <c r="L5" s="107"/>
      <c r="M5" s="257"/>
      <c r="N5" s="262"/>
      <c r="O5" s="238"/>
      <c r="P5" s="238"/>
      <c r="Q5" s="238"/>
      <c r="R5" s="238"/>
      <c r="S5" s="238"/>
      <c r="T5" s="215"/>
    </row>
    <row r="6" spans="1:24" ht="30.75" customHeight="1" thickTop="1" thickBot="1" x14ac:dyDescent="0.4">
      <c r="A6" s="102"/>
      <c r="B6" s="374" t="s">
        <v>62</v>
      </c>
      <c r="C6" s="375"/>
      <c r="D6" s="375"/>
      <c r="E6" s="375"/>
      <c r="F6" s="375"/>
      <c r="G6" s="375"/>
      <c r="H6" s="376"/>
      <c r="I6" s="120"/>
      <c r="J6" s="120"/>
      <c r="K6" s="120"/>
      <c r="L6" s="110"/>
      <c r="M6" s="258"/>
      <c r="N6" s="261"/>
      <c r="O6" s="9"/>
      <c r="P6" s="9"/>
      <c r="Q6" s="9"/>
      <c r="R6" s="9"/>
      <c r="S6" s="9"/>
      <c r="T6" s="168"/>
      <c r="U6" s="212"/>
      <c r="V6" s="212"/>
      <c r="W6" s="212"/>
      <c r="X6" s="212"/>
    </row>
    <row r="7" spans="1:24" ht="24" customHeight="1" thickTop="1" thickBot="1" x14ac:dyDescent="0.4">
      <c r="A7" s="102"/>
      <c r="B7" s="377" t="s">
        <v>63</v>
      </c>
      <c r="C7" s="378"/>
      <c r="D7" s="378"/>
      <c r="E7" s="266"/>
      <c r="F7" s="374" t="s">
        <v>64</v>
      </c>
      <c r="G7" s="375"/>
      <c r="H7" s="375"/>
      <c r="I7" s="375"/>
      <c r="J7" s="376"/>
      <c r="K7" s="120"/>
      <c r="L7" s="110"/>
      <c r="M7" s="258"/>
      <c r="N7" s="261"/>
      <c r="O7" s="9"/>
      <c r="P7" s="9"/>
      <c r="Q7" s="9"/>
      <c r="R7" s="9"/>
      <c r="S7" s="9"/>
      <c r="T7" s="168"/>
      <c r="U7" s="212"/>
      <c r="V7" s="212"/>
      <c r="W7" s="212"/>
      <c r="X7" s="212"/>
    </row>
    <row r="8" spans="1:24" ht="23.1" customHeight="1" thickTop="1" thickBot="1" x14ac:dyDescent="0.4">
      <c r="A8" s="102"/>
      <c r="B8" s="121" t="s">
        <v>65</v>
      </c>
      <c r="C8" s="122"/>
      <c r="D8" s="122"/>
      <c r="E8" s="122"/>
      <c r="F8" s="122"/>
      <c r="G8" s="119"/>
      <c r="H8" s="120"/>
      <c r="I8" s="120"/>
      <c r="J8" s="120"/>
      <c r="K8" s="120"/>
      <c r="L8" s="110"/>
      <c r="M8" s="258"/>
      <c r="N8" s="261"/>
      <c r="O8" s="9"/>
      <c r="P8" s="9"/>
      <c r="Q8" s="9"/>
      <c r="R8" s="9"/>
      <c r="S8" s="9"/>
      <c r="T8" s="168"/>
      <c r="U8" s="212"/>
      <c r="V8" s="212"/>
      <c r="W8" s="212"/>
      <c r="X8" s="212"/>
    </row>
    <row r="9" spans="1:24" ht="23.1" customHeight="1" thickTop="1" thickBot="1" x14ac:dyDescent="0.4">
      <c r="A9" s="102"/>
      <c r="B9" s="340" t="s">
        <v>26</v>
      </c>
      <c r="C9" s="341"/>
      <c r="D9" s="123"/>
      <c r="E9" s="118"/>
      <c r="F9" s="118"/>
      <c r="G9" s="119"/>
      <c r="H9" s="120"/>
      <c r="I9" s="120"/>
      <c r="J9" s="120"/>
      <c r="K9" s="120"/>
      <c r="L9" s="110"/>
      <c r="M9" s="258"/>
      <c r="N9" s="261"/>
      <c r="O9" s="9"/>
      <c r="P9" s="9"/>
      <c r="Q9" s="9"/>
      <c r="R9" s="9"/>
      <c r="S9" s="9"/>
      <c r="T9" s="168"/>
      <c r="U9" s="212"/>
      <c r="V9" s="212"/>
      <c r="W9" s="212"/>
      <c r="X9" s="212"/>
    </row>
    <row r="10" spans="1:24" ht="18.95" customHeight="1" thickTop="1" thickBot="1" x14ac:dyDescent="0.4">
      <c r="A10" s="102"/>
      <c r="B10" s="379"/>
      <c r="C10" s="380"/>
      <c r="D10" s="124"/>
      <c r="E10" s="118"/>
      <c r="F10" s="118"/>
      <c r="G10" s="119"/>
      <c r="H10" s="120"/>
      <c r="I10" s="120"/>
      <c r="J10" s="120"/>
      <c r="K10" s="120"/>
      <c r="L10" s="110"/>
      <c r="M10" s="258"/>
      <c r="N10" s="261"/>
      <c r="O10" s="9"/>
      <c r="P10" s="9"/>
      <c r="Q10" s="9"/>
      <c r="R10" s="9"/>
      <c r="S10" s="9"/>
      <c r="T10" s="168"/>
      <c r="U10" s="212"/>
      <c r="V10" s="212"/>
      <c r="W10" s="212"/>
      <c r="X10" s="212"/>
    </row>
    <row r="11" spans="1:24" ht="21" customHeight="1" thickTop="1" thickBot="1" x14ac:dyDescent="0.25">
      <c r="A11" s="125"/>
      <c r="B11" s="126"/>
      <c r="C11" s="127"/>
      <c r="D11" s="127"/>
      <c r="E11" s="128"/>
      <c r="F11" s="129"/>
      <c r="G11" s="130"/>
      <c r="H11" s="126"/>
      <c r="I11" s="131"/>
      <c r="J11" s="132"/>
      <c r="K11" s="133"/>
      <c r="L11" s="134"/>
      <c r="M11" s="259"/>
      <c r="N11" s="358"/>
      <c r="O11" s="9"/>
      <c r="P11" s="9"/>
      <c r="Q11" s="9"/>
      <c r="R11" s="9"/>
      <c r="S11" s="9"/>
      <c r="T11" s="168"/>
      <c r="U11" s="212"/>
      <c r="V11" s="212"/>
      <c r="W11" s="212"/>
      <c r="X11" s="212"/>
    </row>
    <row r="12" spans="1:24" ht="27" customHeight="1" thickTop="1" thickBot="1" x14ac:dyDescent="0.25">
      <c r="A12" s="311" t="s">
        <v>66</v>
      </c>
      <c r="B12" s="359" t="s">
        <v>66</v>
      </c>
      <c r="C12" s="360"/>
      <c r="D12" s="136" t="s">
        <v>67</v>
      </c>
      <c r="E12" s="137" t="s">
        <v>68</v>
      </c>
      <c r="F12" s="137" t="s">
        <v>69</v>
      </c>
      <c r="G12" s="137" t="s">
        <v>70</v>
      </c>
      <c r="H12" s="138" t="s">
        <v>71</v>
      </c>
      <c r="I12" s="139" t="s">
        <v>72</v>
      </c>
      <c r="J12" s="139" t="s">
        <v>73</v>
      </c>
      <c r="K12" s="139" t="s">
        <v>74</v>
      </c>
      <c r="L12" s="140"/>
      <c r="M12" s="260"/>
      <c r="N12" s="356"/>
      <c r="O12" s="239"/>
      <c r="P12" s="239"/>
      <c r="Q12" s="239"/>
      <c r="R12" s="239"/>
      <c r="S12" s="239"/>
      <c r="T12" s="216"/>
      <c r="U12" s="213"/>
      <c r="V12" s="213"/>
      <c r="W12" s="213"/>
      <c r="X12" s="213"/>
    </row>
    <row r="13" spans="1:24" ht="26.25" customHeight="1" thickTop="1" thickBot="1" x14ac:dyDescent="0.25">
      <c r="A13" s="140"/>
      <c r="B13" s="143" t="s">
        <v>29</v>
      </c>
      <c r="C13" s="144"/>
      <c r="D13" s="145"/>
      <c r="E13" s="146"/>
      <c r="F13" s="147"/>
      <c r="G13" s="147"/>
      <c r="H13" s="148"/>
      <c r="I13" s="148"/>
      <c r="J13" s="149"/>
      <c r="K13" s="148"/>
      <c r="L13" s="140"/>
      <c r="M13" s="260"/>
      <c r="N13" s="357"/>
      <c r="O13" s="239"/>
      <c r="P13" s="239"/>
      <c r="Q13" s="239"/>
      <c r="R13" s="239"/>
      <c r="S13" s="239"/>
      <c r="T13" s="216"/>
      <c r="U13" s="213"/>
      <c r="V13" s="213"/>
      <c r="W13" s="213"/>
      <c r="X13" s="213"/>
    </row>
    <row r="14" spans="1:24" ht="26.1" customHeight="1" thickTop="1" thickBot="1" x14ac:dyDescent="0.25">
      <c r="A14" s="140"/>
      <c r="B14" s="150">
        <f>IF('2. 選擇開支類別'!B13=TRUE,1,0)</f>
        <v>0</v>
      </c>
      <c r="C14" s="151" t="s">
        <v>75</v>
      </c>
      <c r="D14" s="213"/>
      <c r="E14" s="274"/>
      <c r="F14" s="348">
        <f>SUM(E14:E16)</f>
        <v>0</v>
      </c>
      <c r="G14" s="348">
        <f>PRODUCT($F$65*0.2)</f>
        <v>0</v>
      </c>
      <c r="H14" s="349" t="s">
        <v>76</v>
      </c>
      <c r="I14" s="348" t="str">
        <f>IF('2. 選擇開支類別'!B13=FALSE,"/",IF($M$64&gt;0,"", IF(AND(F14&lt;=G14),"OK","超出限額 HK$"&amp;F14-G14)))</f>
        <v>/</v>
      </c>
      <c r="J14" s="346" t="s">
        <v>77</v>
      </c>
      <c r="K14" s="346"/>
      <c r="L14" s="140"/>
      <c r="M14" s="352" t="str">
        <f>IF(AND('2. 選擇開支類別'!B13=TRUE,ISBLANK(E14),ISBLANK(E15),ISBLANK(E16)),1,"")</f>
        <v/>
      </c>
      <c r="N14" s="153"/>
      <c r="O14" s="239"/>
      <c r="P14" s="239"/>
      <c r="Q14" s="239"/>
      <c r="R14" s="239"/>
      <c r="S14" s="239"/>
      <c r="T14" s="216"/>
      <c r="U14" s="213"/>
      <c r="V14" s="213"/>
      <c r="W14" s="213"/>
      <c r="X14" s="213"/>
    </row>
    <row r="15" spans="1:24" ht="26.1" customHeight="1" thickBot="1" x14ac:dyDescent="0.25">
      <c r="A15" s="140"/>
      <c r="B15" s="280">
        <f>B14</f>
        <v>0</v>
      </c>
      <c r="C15" s="154" t="s">
        <v>78</v>
      </c>
      <c r="D15" s="213"/>
      <c r="E15" s="274"/>
      <c r="F15" s="351"/>
      <c r="G15" s="351"/>
      <c r="H15" s="351"/>
      <c r="I15" s="351"/>
      <c r="J15" s="351"/>
      <c r="K15" s="351"/>
      <c r="L15" s="140"/>
      <c r="M15" s="353"/>
      <c r="N15" s="153"/>
      <c r="O15" s="239"/>
      <c r="P15" s="239"/>
      <c r="Q15" s="239"/>
      <c r="R15" s="239"/>
      <c r="S15" s="239"/>
      <c r="T15" s="216"/>
      <c r="U15" s="213"/>
      <c r="V15" s="213"/>
      <c r="W15" s="213"/>
      <c r="X15" s="213"/>
    </row>
    <row r="16" spans="1:24" ht="26.1" customHeight="1" thickBot="1" x14ac:dyDescent="0.25">
      <c r="A16" s="140"/>
      <c r="B16" s="150">
        <f>B14</f>
        <v>0</v>
      </c>
      <c r="C16" s="151" t="s">
        <v>79</v>
      </c>
      <c r="D16" s="281"/>
      <c r="E16" s="274"/>
      <c r="F16" s="347"/>
      <c r="G16" s="347"/>
      <c r="H16" s="347"/>
      <c r="I16" s="347"/>
      <c r="J16" s="347"/>
      <c r="K16" s="347"/>
      <c r="L16" s="140"/>
      <c r="M16" s="361"/>
      <c r="N16" s="153"/>
      <c r="O16" s="239"/>
      <c r="P16" s="239"/>
      <c r="Q16" s="239"/>
      <c r="R16" s="239"/>
      <c r="S16" s="239"/>
      <c r="T16" s="216"/>
      <c r="U16" s="213"/>
      <c r="V16" s="213"/>
      <c r="W16" s="213"/>
      <c r="X16" s="213"/>
    </row>
    <row r="17" spans="1:24" ht="26.25" customHeight="1" thickTop="1" thickBot="1" x14ac:dyDescent="0.25">
      <c r="A17" s="140"/>
      <c r="B17" s="275" t="s">
        <v>31</v>
      </c>
      <c r="C17" s="276"/>
      <c r="D17" s="277"/>
      <c r="E17" s="278"/>
      <c r="F17" s="279"/>
      <c r="G17" s="279"/>
      <c r="H17" s="149"/>
      <c r="I17" s="149"/>
      <c r="J17" s="156"/>
      <c r="K17" s="149"/>
      <c r="L17" s="140"/>
      <c r="M17" s="141"/>
      <c r="N17" s="153"/>
      <c r="O17" s="239"/>
      <c r="P17" s="239"/>
      <c r="Q17" s="239"/>
      <c r="R17" s="239"/>
      <c r="S17" s="239"/>
      <c r="T17" s="216"/>
      <c r="U17" s="213"/>
      <c r="V17" s="213"/>
      <c r="W17" s="213"/>
      <c r="X17" s="213"/>
    </row>
    <row r="18" spans="1:24" ht="26.1" customHeight="1" thickTop="1" thickBot="1" x14ac:dyDescent="0.25">
      <c r="A18" s="140"/>
      <c r="B18" s="159">
        <f>IF('2. 選擇開支類別'!B14=TRUE,1,0)</f>
        <v>0</v>
      </c>
      <c r="C18" s="151" t="s">
        <v>80</v>
      </c>
      <c r="D18" s="213"/>
      <c r="E18" s="274"/>
      <c r="F18" s="348">
        <f>SUM(E18:E20)</f>
        <v>0</v>
      </c>
      <c r="G18" s="348">
        <f>PRODUCT($F$65*0.5)</f>
        <v>0</v>
      </c>
      <c r="H18" s="349" t="s">
        <v>81</v>
      </c>
      <c r="I18" s="350" t="str">
        <f>IF('2. 選擇開支類別'!B14=FALSE,"/",IF($M$64&gt;0,"", IF(AND(F18&lt;=G18),"OK","超出限額 HK$"&amp;F18-G18)))</f>
        <v>/</v>
      </c>
      <c r="J18" s="346" t="s">
        <v>82</v>
      </c>
      <c r="K18" s="346"/>
      <c r="L18" s="140"/>
      <c r="M18" s="370" t="str">
        <f>IF(AND('2. 選擇開支類別'!B14=TRUE,ISBLANK(E18),ISBLANK(E20)),1,"")</f>
        <v/>
      </c>
      <c r="N18" s="153"/>
      <c r="O18" s="239"/>
      <c r="P18" s="239"/>
      <c r="Q18" s="239"/>
      <c r="R18" s="239"/>
      <c r="S18" s="239"/>
      <c r="T18" s="216"/>
      <c r="U18" s="213"/>
      <c r="V18" s="213"/>
      <c r="W18" s="213"/>
      <c r="X18" s="213"/>
    </row>
    <row r="19" spans="1:24" ht="26.1" customHeight="1" thickBot="1" x14ac:dyDescent="0.25">
      <c r="A19" s="140"/>
      <c r="B19" s="159">
        <f>B18</f>
        <v>0</v>
      </c>
      <c r="C19" s="151" t="s">
        <v>83</v>
      </c>
      <c r="D19" s="213"/>
      <c r="E19" s="274"/>
      <c r="F19" s="348"/>
      <c r="G19" s="348"/>
      <c r="H19" s="349"/>
      <c r="I19" s="350"/>
      <c r="J19" s="346"/>
      <c r="K19" s="346"/>
      <c r="L19" s="140"/>
      <c r="M19" s="371"/>
      <c r="N19" s="153"/>
      <c r="O19" s="239"/>
      <c r="P19" s="239"/>
      <c r="Q19" s="239"/>
      <c r="R19" s="239"/>
      <c r="S19" s="239"/>
      <c r="T19" s="216"/>
      <c r="U19" s="213"/>
      <c r="V19" s="213"/>
      <c r="W19" s="213"/>
      <c r="X19" s="213"/>
    </row>
    <row r="20" spans="1:24" ht="38.1" customHeight="1" thickBot="1" x14ac:dyDescent="0.25">
      <c r="A20" s="140"/>
      <c r="B20" s="157">
        <f>B18</f>
        <v>0</v>
      </c>
      <c r="C20" s="158" t="s">
        <v>84</v>
      </c>
      <c r="D20" s="281"/>
      <c r="E20" s="274"/>
      <c r="F20" s="347"/>
      <c r="G20" s="347"/>
      <c r="H20" s="347"/>
      <c r="I20" s="347"/>
      <c r="J20" s="347"/>
      <c r="K20" s="347"/>
      <c r="L20" s="140"/>
      <c r="M20" s="372"/>
      <c r="N20" s="153"/>
      <c r="O20" s="239"/>
      <c r="P20" s="239"/>
      <c r="Q20" s="239"/>
      <c r="R20" s="239"/>
      <c r="S20" s="239"/>
      <c r="T20" s="216"/>
      <c r="U20" s="213"/>
      <c r="V20" s="213"/>
      <c r="W20" s="213"/>
      <c r="X20" s="213"/>
    </row>
    <row r="21" spans="1:24" ht="26.25" customHeight="1" thickTop="1" thickBot="1" x14ac:dyDescent="0.25">
      <c r="A21" s="140"/>
      <c r="B21" s="143" t="s">
        <v>33</v>
      </c>
      <c r="C21" s="144"/>
      <c r="D21" s="145"/>
      <c r="E21" s="145"/>
      <c r="F21" s="147"/>
      <c r="G21" s="147"/>
      <c r="H21" s="148"/>
      <c r="I21" s="148"/>
      <c r="J21" s="156"/>
      <c r="K21" s="148"/>
      <c r="L21" s="140"/>
      <c r="M21" s="141"/>
      <c r="N21" s="153"/>
      <c r="O21" s="239"/>
      <c r="P21" s="239"/>
      <c r="Q21" s="239"/>
      <c r="R21" s="239"/>
      <c r="S21" s="239"/>
      <c r="T21" s="216"/>
      <c r="U21" s="213"/>
      <c r="V21" s="213"/>
      <c r="W21" s="213"/>
      <c r="X21" s="213"/>
    </row>
    <row r="22" spans="1:24" ht="26.1" customHeight="1" thickTop="1" thickBot="1" x14ac:dyDescent="0.25">
      <c r="A22" s="140"/>
      <c r="B22" s="159">
        <f>IF('2. 選擇開支類別'!B15=TRUE,1,0)</f>
        <v>0</v>
      </c>
      <c r="C22" s="151" t="s">
        <v>85</v>
      </c>
      <c r="D22" s="213"/>
      <c r="E22" s="274"/>
      <c r="F22" s="348">
        <f>SUM(E22:E23)</f>
        <v>0</v>
      </c>
      <c r="G22" s="348">
        <f>PRODUCT($F$65*0.7)</f>
        <v>0</v>
      </c>
      <c r="H22" s="349" t="s">
        <v>86</v>
      </c>
      <c r="I22" s="350" t="str">
        <f>IF('2. 選擇開支類別'!B15=FALSE,"/",IF($M$64&gt;0,"", IF(AND(F22&lt;=G22),"OK","超出限額HK$"&amp;F22-G22)))</f>
        <v>/</v>
      </c>
      <c r="J22" s="346" t="s">
        <v>87</v>
      </c>
      <c r="K22" s="346"/>
      <c r="L22" s="160"/>
      <c r="M22" s="352" t="str">
        <f>IF(AND('2. 選擇開支類別'!B15=TRUE,ISBLANK(E22),ISBLANK(E23)),1,"")</f>
        <v/>
      </c>
      <c r="N22" s="153"/>
      <c r="O22" s="239"/>
      <c r="P22" s="239"/>
      <c r="Q22" s="239"/>
      <c r="R22" s="239"/>
      <c r="S22" s="239"/>
      <c r="T22" s="216"/>
      <c r="U22" s="213"/>
      <c r="V22" s="213"/>
      <c r="W22" s="213"/>
      <c r="X22" s="213"/>
    </row>
    <row r="23" spans="1:24" ht="38.1" customHeight="1" thickBot="1" x14ac:dyDescent="0.25">
      <c r="A23" s="140"/>
      <c r="B23" s="150">
        <f>B22</f>
        <v>0</v>
      </c>
      <c r="C23" s="151" t="s">
        <v>88</v>
      </c>
      <c r="D23" s="281"/>
      <c r="E23" s="274"/>
      <c r="F23" s="347"/>
      <c r="G23" s="347"/>
      <c r="H23" s="347"/>
      <c r="I23" s="347"/>
      <c r="J23" s="347"/>
      <c r="K23" s="347"/>
      <c r="L23" s="140"/>
      <c r="M23" s="354"/>
      <c r="N23" s="153"/>
      <c r="O23" s="239"/>
      <c r="P23" s="239"/>
      <c r="Q23" s="239"/>
      <c r="R23" s="239"/>
      <c r="S23" s="239"/>
      <c r="T23" s="216"/>
      <c r="U23" s="213"/>
      <c r="V23" s="213"/>
      <c r="W23" s="213"/>
      <c r="X23" s="213"/>
    </row>
    <row r="24" spans="1:24" ht="26.25" customHeight="1" thickTop="1" thickBot="1" x14ac:dyDescent="0.25">
      <c r="A24" s="140"/>
      <c r="B24" s="143" t="s">
        <v>35</v>
      </c>
      <c r="C24" s="144"/>
      <c r="D24" s="145"/>
      <c r="E24" s="145"/>
      <c r="F24" s="147"/>
      <c r="G24" s="147"/>
      <c r="H24" s="148"/>
      <c r="I24" s="148"/>
      <c r="J24" s="156"/>
      <c r="K24" s="148"/>
      <c r="L24" s="140"/>
      <c r="M24" s="141"/>
      <c r="N24" s="153"/>
      <c r="O24" s="239"/>
      <c r="P24" s="239"/>
      <c r="Q24" s="239"/>
      <c r="R24" s="239"/>
      <c r="S24" s="239"/>
      <c r="T24" s="216"/>
      <c r="U24" s="213"/>
      <c r="V24" s="213"/>
      <c r="W24" s="213"/>
      <c r="X24" s="213"/>
    </row>
    <row r="25" spans="1:24" ht="38.1" customHeight="1" thickTop="1" thickBot="1" x14ac:dyDescent="0.25">
      <c r="A25" s="140"/>
      <c r="B25" s="159">
        <f>IF('2. 選擇開支類別'!B16=TRUE,1,0)</f>
        <v>0</v>
      </c>
      <c r="C25" s="151" t="s">
        <v>89</v>
      </c>
      <c r="D25" s="213"/>
      <c r="E25" s="274"/>
      <c r="F25" s="348">
        <f>SUM(E25:E26)</f>
        <v>0</v>
      </c>
      <c r="G25" s="348">
        <f>PRODUCT($F$65*0.3)</f>
        <v>0</v>
      </c>
      <c r="H25" s="349" t="s">
        <v>90</v>
      </c>
      <c r="I25" s="350" t="str">
        <f>IF('2. 選擇開支類別'!B16=FALSE,"/",IF($M$64&gt;0,"", IF(AND(F25&lt;=G25),"OK","超出限額HK$"&amp;F25-G25)))</f>
        <v>/</v>
      </c>
      <c r="J25" s="346" t="s">
        <v>91</v>
      </c>
      <c r="K25" s="346"/>
      <c r="L25" s="140"/>
      <c r="M25" s="352" t="str">
        <f>IF(AND('2. 選擇開支類別'!B16=TRUE,ISBLANK(E25),ISBLANK(E26)),1,"")</f>
        <v/>
      </c>
      <c r="N25" s="153"/>
      <c r="O25" s="239"/>
      <c r="P25" s="239"/>
      <c r="Q25" s="239"/>
      <c r="R25" s="239"/>
      <c r="S25" s="239"/>
      <c r="T25" s="216"/>
      <c r="U25" s="213"/>
      <c r="V25" s="213"/>
      <c r="W25" s="213"/>
      <c r="X25" s="213"/>
    </row>
    <row r="26" spans="1:24" ht="26.1" customHeight="1" thickBot="1" x14ac:dyDescent="0.25">
      <c r="A26" s="140"/>
      <c r="B26" s="150">
        <f>B25</f>
        <v>0</v>
      </c>
      <c r="C26" s="151" t="s">
        <v>92</v>
      </c>
      <c r="D26" s="281"/>
      <c r="E26" s="274"/>
      <c r="F26" s="347"/>
      <c r="G26" s="347"/>
      <c r="H26" s="347"/>
      <c r="I26" s="347"/>
      <c r="J26" s="347"/>
      <c r="K26" s="347"/>
      <c r="L26" s="140"/>
      <c r="M26" s="354"/>
      <c r="N26" s="153"/>
      <c r="O26" s="239"/>
      <c r="P26" s="239"/>
      <c r="Q26" s="239"/>
      <c r="R26" s="239"/>
      <c r="S26" s="239"/>
      <c r="T26" s="216"/>
      <c r="U26" s="213"/>
      <c r="V26" s="213"/>
      <c r="W26" s="213"/>
      <c r="X26" s="213"/>
    </row>
    <row r="27" spans="1:24" ht="26.25" customHeight="1" thickTop="1" thickBot="1" x14ac:dyDescent="0.25">
      <c r="A27" s="167"/>
      <c r="B27" s="143" t="s">
        <v>37</v>
      </c>
      <c r="C27" s="144"/>
      <c r="D27" s="161"/>
      <c r="E27" s="162"/>
      <c r="F27" s="162"/>
      <c r="G27" s="163"/>
      <c r="H27" s="164"/>
      <c r="I27" s="164"/>
      <c r="J27" s="165"/>
      <c r="K27" s="161"/>
      <c r="L27" s="140"/>
      <c r="M27" s="141"/>
      <c r="N27" s="153"/>
      <c r="O27" s="239"/>
      <c r="P27" s="239"/>
      <c r="Q27" s="239"/>
      <c r="R27" s="239"/>
      <c r="S27" s="239"/>
      <c r="T27" s="216"/>
      <c r="U27" s="213"/>
      <c r="V27" s="213"/>
      <c r="W27" s="213"/>
      <c r="X27" s="213"/>
    </row>
    <row r="28" spans="1:24" ht="26.1" customHeight="1" thickTop="1" thickBot="1" x14ac:dyDescent="0.25">
      <c r="A28" s="140"/>
      <c r="B28" s="159">
        <f>IF('2. 選擇開支類別'!B17=TRUE,1,0)</f>
        <v>0</v>
      </c>
      <c r="C28" s="151" t="s">
        <v>93</v>
      </c>
      <c r="D28" s="213"/>
      <c r="E28" s="274"/>
      <c r="F28" s="348">
        <f>SUM(E28:E31)</f>
        <v>0</v>
      </c>
      <c r="G28" s="348">
        <f>PRODUCT($F$65*0.5)</f>
        <v>0</v>
      </c>
      <c r="H28" s="349" t="s">
        <v>81</v>
      </c>
      <c r="I28" s="350" t="str">
        <f>IF('2. 選擇開支類別'!B17=FALSE,"/",IF($M$64&gt;0,"", IF(AND(F28&lt;=G28),"OK","超出限額HK$"&amp;F28-G28)))</f>
        <v>/</v>
      </c>
      <c r="J28" s="346" t="s">
        <v>94</v>
      </c>
      <c r="K28" s="346"/>
      <c r="L28" s="140"/>
      <c r="M28" s="352" t="str">
        <f>IF(AND('2. 選擇開支類別'!B17=TRUE,ISBLANK(E28),ISBLANK(#REF!),ISBLANK(E29),ISBLANK(E31)),1,"")</f>
        <v/>
      </c>
      <c r="N28" s="166"/>
      <c r="O28" s="239"/>
      <c r="P28" s="239"/>
      <c r="Q28" s="239"/>
      <c r="R28" s="239"/>
      <c r="S28" s="239"/>
      <c r="T28" s="216"/>
      <c r="U28" s="213"/>
      <c r="V28" s="213"/>
      <c r="W28" s="213"/>
      <c r="X28" s="213"/>
    </row>
    <row r="29" spans="1:24" ht="38.1" customHeight="1" thickBot="1" x14ac:dyDescent="0.25">
      <c r="A29" s="140"/>
      <c r="B29" s="155">
        <f>B28</f>
        <v>0</v>
      </c>
      <c r="C29" s="154" t="s">
        <v>95</v>
      </c>
      <c r="D29" s="213"/>
      <c r="E29" s="274"/>
      <c r="F29" s="351"/>
      <c r="G29" s="351"/>
      <c r="H29" s="351"/>
      <c r="I29" s="351"/>
      <c r="J29" s="351"/>
      <c r="K29" s="351"/>
      <c r="L29" s="140"/>
      <c r="M29" s="373"/>
      <c r="N29" s="153"/>
      <c r="O29" s="239"/>
      <c r="P29" s="9"/>
      <c r="Q29" s="239"/>
      <c r="R29" s="239"/>
      <c r="S29" s="239"/>
      <c r="T29" s="216"/>
      <c r="U29" s="213"/>
      <c r="V29" s="213"/>
      <c r="W29" s="213"/>
      <c r="X29" s="213"/>
    </row>
    <row r="30" spans="1:24" ht="38.1" customHeight="1" thickBot="1" x14ac:dyDescent="0.25">
      <c r="A30" s="140"/>
      <c r="B30" s="155">
        <f>B29</f>
        <v>0</v>
      </c>
      <c r="C30" s="154" t="s">
        <v>96</v>
      </c>
      <c r="D30" s="213"/>
      <c r="E30" s="274"/>
      <c r="F30" s="351"/>
      <c r="G30" s="351"/>
      <c r="H30" s="351"/>
      <c r="I30" s="351"/>
      <c r="J30" s="351"/>
      <c r="K30" s="351"/>
      <c r="L30" s="140"/>
      <c r="M30" s="373"/>
      <c r="N30" s="153"/>
      <c r="O30" s="239"/>
      <c r="P30" s="9"/>
      <c r="Q30" s="239"/>
      <c r="R30" s="239"/>
      <c r="S30" s="239"/>
      <c r="T30" s="216"/>
      <c r="U30" s="213"/>
      <c r="V30" s="213"/>
      <c r="W30" s="213"/>
      <c r="X30" s="213"/>
    </row>
    <row r="31" spans="1:24" ht="26.1" customHeight="1" thickBot="1" x14ac:dyDescent="0.25">
      <c r="A31" s="140"/>
      <c r="B31" s="150">
        <f>B28</f>
        <v>0</v>
      </c>
      <c r="C31" s="151" t="s">
        <v>97</v>
      </c>
      <c r="D31" s="281"/>
      <c r="E31" s="274"/>
      <c r="F31" s="347"/>
      <c r="G31" s="347"/>
      <c r="H31" s="347"/>
      <c r="I31" s="347"/>
      <c r="J31" s="347"/>
      <c r="K31" s="347"/>
      <c r="L31" s="140"/>
      <c r="M31" s="354"/>
      <c r="N31" s="153"/>
      <c r="O31" s="239"/>
      <c r="P31" s="239"/>
      <c r="Q31" s="239"/>
      <c r="R31" s="239"/>
      <c r="S31" s="239"/>
      <c r="T31" s="216"/>
      <c r="U31" s="213"/>
      <c r="V31" s="213"/>
      <c r="W31" s="213"/>
      <c r="X31" s="213"/>
    </row>
    <row r="32" spans="1:24" ht="26.25" customHeight="1" thickTop="1" thickBot="1" x14ac:dyDescent="0.25">
      <c r="A32" s="167"/>
      <c r="B32" s="143" t="s">
        <v>39</v>
      </c>
      <c r="C32" s="144"/>
      <c r="D32" s="161"/>
      <c r="E32" s="162"/>
      <c r="F32" s="162"/>
      <c r="G32" s="163"/>
      <c r="H32" s="164"/>
      <c r="I32" s="164"/>
      <c r="J32" s="165"/>
      <c r="K32" s="161"/>
      <c r="L32" s="140"/>
      <c r="M32" s="141"/>
      <c r="N32" s="153"/>
      <c r="O32" s="239"/>
      <c r="P32" s="239"/>
      <c r="Q32" s="239"/>
      <c r="R32" s="239"/>
      <c r="S32" s="239"/>
      <c r="T32" s="216"/>
      <c r="U32" s="213"/>
      <c r="V32" s="213"/>
      <c r="W32" s="213"/>
      <c r="X32" s="213"/>
    </row>
    <row r="33" spans="1:24" ht="26.1" customHeight="1" thickTop="1" thickBot="1" x14ac:dyDescent="0.25">
      <c r="A33" s="140"/>
      <c r="B33" s="159">
        <f>IF('2. 選擇開支類別'!B18=TRUE,1,0)</f>
        <v>0</v>
      </c>
      <c r="C33" s="151" t="s">
        <v>98</v>
      </c>
      <c r="D33" s="213"/>
      <c r="E33" s="274"/>
      <c r="F33" s="348">
        <f>SUM(E33:E36)</f>
        <v>0</v>
      </c>
      <c r="G33" s="348" t="s">
        <v>99</v>
      </c>
      <c r="H33" s="349" t="s">
        <v>99</v>
      </c>
      <c r="I33" s="350" t="s">
        <v>99</v>
      </c>
      <c r="J33" s="346" t="s">
        <v>100</v>
      </c>
      <c r="K33" s="346"/>
      <c r="L33" s="140"/>
      <c r="M33" s="352" t="str">
        <f>IF(AND('2. 選擇開支類別'!B18=TRUE,ISBLANK(E33),ISBLANK(E36)),1,"")</f>
        <v/>
      </c>
      <c r="N33" s="153"/>
      <c r="O33" s="239"/>
      <c r="P33" s="239"/>
      <c r="Q33" s="239"/>
      <c r="R33" s="239"/>
      <c r="S33" s="239"/>
      <c r="T33" s="216"/>
      <c r="U33" s="213"/>
      <c r="V33" s="213"/>
      <c r="W33" s="213"/>
      <c r="X33" s="213"/>
    </row>
    <row r="34" spans="1:24" ht="26.1" customHeight="1" thickBot="1" x14ac:dyDescent="0.25">
      <c r="A34" s="140"/>
      <c r="B34" s="268">
        <f>B33</f>
        <v>0</v>
      </c>
      <c r="C34" s="154" t="s">
        <v>101</v>
      </c>
      <c r="D34" s="213"/>
      <c r="E34" s="274"/>
      <c r="F34" s="348"/>
      <c r="G34" s="348"/>
      <c r="H34" s="349"/>
      <c r="I34" s="350"/>
      <c r="J34" s="346"/>
      <c r="K34" s="346"/>
      <c r="L34" s="140"/>
      <c r="M34" s="353"/>
      <c r="N34" s="153"/>
      <c r="O34" s="239"/>
      <c r="P34" s="239"/>
      <c r="Q34" s="239"/>
      <c r="R34" s="239"/>
      <c r="S34" s="239"/>
      <c r="T34" s="216"/>
      <c r="U34" s="213"/>
      <c r="V34" s="213"/>
      <c r="W34" s="213"/>
      <c r="X34" s="213"/>
    </row>
    <row r="35" spans="1:24" ht="26.1" customHeight="1" thickBot="1" x14ac:dyDescent="0.25">
      <c r="A35" s="140"/>
      <c r="B35" s="169">
        <f>B33</f>
        <v>0</v>
      </c>
      <c r="C35" s="154" t="s">
        <v>102</v>
      </c>
      <c r="D35" s="213"/>
      <c r="E35" s="274"/>
      <c r="F35" s="348"/>
      <c r="G35" s="348"/>
      <c r="H35" s="349"/>
      <c r="I35" s="350"/>
      <c r="J35" s="346"/>
      <c r="K35" s="346"/>
      <c r="L35" s="140"/>
      <c r="M35" s="353"/>
      <c r="N35" s="153"/>
      <c r="O35" s="239"/>
      <c r="P35" s="239"/>
      <c r="Q35" s="239"/>
      <c r="R35" s="239"/>
      <c r="S35" s="239"/>
      <c r="T35" s="216"/>
      <c r="U35" s="213"/>
      <c r="V35" s="213"/>
      <c r="W35" s="213"/>
      <c r="X35" s="213"/>
    </row>
    <row r="36" spans="1:24" ht="26.1" customHeight="1" thickBot="1" x14ac:dyDescent="0.25">
      <c r="A36" s="140"/>
      <c r="B36" s="283">
        <f>B33</f>
        <v>0</v>
      </c>
      <c r="C36" s="151" t="s">
        <v>103</v>
      </c>
      <c r="D36" s="281"/>
      <c r="E36" s="274"/>
      <c r="F36" s="347"/>
      <c r="G36" s="347"/>
      <c r="H36" s="347"/>
      <c r="I36" s="347"/>
      <c r="J36" s="347"/>
      <c r="K36" s="347"/>
      <c r="L36" s="140"/>
      <c r="M36" s="354"/>
      <c r="N36" s="153"/>
      <c r="O36" s="239"/>
      <c r="P36" s="239"/>
      <c r="Q36" s="239"/>
      <c r="R36" s="239"/>
      <c r="S36" s="239"/>
      <c r="T36" s="216"/>
      <c r="U36" s="213"/>
      <c r="V36" s="213"/>
      <c r="W36" s="213"/>
      <c r="X36" s="213"/>
    </row>
    <row r="37" spans="1:24" ht="22.5" customHeight="1" thickTop="1" thickBot="1" x14ac:dyDescent="0.25">
      <c r="A37" s="167"/>
      <c r="B37" s="143" t="s">
        <v>41</v>
      </c>
      <c r="C37" s="144"/>
      <c r="D37" s="161"/>
      <c r="E37" s="162"/>
      <c r="F37" s="162"/>
      <c r="G37" s="163"/>
      <c r="H37" s="164"/>
      <c r="I37" s="164"/>
      <c r="J37" s="165"/>
      <c r="K37" s="161"/>
      <c r="L37" s="140"/>
      <c r="M37" s="141"/>
      <c r="N37" s="153"/>
      <c r="O37" s="239"/>
      <c r="P37" s="239"/>
      <c r="Q37" s="239"/>
      <c r="R37" s="239"/>
      <c r="S37" s="239"/>
      <c r="T37" s="216"/>
      <c r="U37" s="213"/>
      <c r="V37" s="213"/>
      <c r="W37" s="213"/>
      <c r="X37" s="213"/>
    </row>
    <row r="38" spans="1:24" ht="26.1" customHeight="1" thickTop="1" thickBot="1" x14ac:dyDescent="0.25">
      <c r="A38" s="140"/>
      <c r="B38" s="159">
        <f>IF('2. 選擇開支類別'!B19=TRUE,1,0)</f>
        <v>0</v>
      </c>
      <c r="C38" s="151" t="s">
        <v>104</v>
      </c>
      <c r="D38" s="213"/>
      <c r="E38" s="274"/>
      <c r="F38" s="348">
        <f>SUM(E38:E39)</f>
        <v>0</v>
      </c>
      <c r="G38" s="348">
        <f>PRODUCT($F$65*0.2)</f>
        <v>0</v>
      </c>
      <c r="H38" s="349" t="s">
        <v>76</v>
      </c>
      <c r="I38" s="350" t="str">
        <f>IF('2. 選擇開支類別'!B19=FALSE,"/",IF($M$64&gt;0,"", IF(AND(F38&lt;=G38),"OK","超出限額HK$"&amp;F38-G38)))</f>
        <v>/</v>
      </c>
      <c r="J38" s="346" t="s">
        <v>105</v>
      </c>
      <c r="K38" s="346"/>
      <c r="L38" s="140"/>
      <c r="M38" s="352" t="str">
        <f>IF(AND('2. 選擇開支類別'!B19=TRUE,ISBLANK(E38),ISBLANK(E39)),1,"")</f>
        <v/>
      </c>
      <c r="N38" s="153"/>
      <c r="O38" s="239"/>
      <c r="P38" s="239"/>
      <c r="Q38" s="239"/>
      <c r="R38" s="239"/>
      <c r="S38" s="239"/>
      <c r="T38" s="216"/>
      <c r="U38" s="213"/>
      <c r="V38" s="213"/>
      <c r="W38" s="213"/>
      <c r="X38" s="213"/>
    </row>
    <row r="39" spans="1:24" ht="26.1" customHeight="1" thickBot="1" x14ac:dyDescent="0.25">
      <c r="A39" s="140"/>
      <c r="B39" s="150">
        <f>B38</f>
        <v>0</v>
      </c>
      <c r="C39" s="151" t="s">
        <v>106</v>
      </c>
      <c r="D39" s="281"/>
      <c r="E39" s="274"/>
      <c r="F39" s="347"/>
      <c r="G39" s="347"/>
      <c r="H39" s="347"/>
      <c r="I39" s="347"/>
      <c r="J39" s="347"/>
      <c r="K39" s="347"/>
      <c r="L39" s="140"/>
      <c r="M39" s="354"/>
      <c r="N39" s="153"/>
      <c r="O39" s="239"/>
      <c r="P39" s="239"/>
      <c r="Q39" s="239"/>
      <c r="R39" s="239"/>
      <c r="S39" s="239"/>
      <c r="T39" s="216"/>
      <c r="U39" s="213"/>
      <c r="V39" s="213"/>
      <c r="W39" s="213"/>
      <c r="X39" s="213"/>
    </row>
    <row r="40" spans="1:24" ht="26.25" customHeight="1" thickTop="1" thickBot="1" x14ac:dyDescent="0.25">
      <c r="A40" s="167"/>
      <c r="B40" s="143" t="s">
        <v>43</v>
      </c>
      <c r="C40" s="144"/>
      <c r="D40" s="161"/>
      <c r="E40" s="162"/>
      <c r="F40" s="162"/>
      <c r="G40" s="163"/>
      <c r="H40" s="164"/>
      <c r="I40" s="164"/>
      <c r="J40" s="165"/>
      <c r="K40" s="161"/>
      <c r="L40" s="140"/>
      <c r="M40" s="141"/>
      <c r="N40" s="153"/>
      <c r="O40" s="239"/>
      <c r="P40" s="239"/>
      <c r="Q40" s="239"/>
      <c r="R40" s="239"/>
      <c r="S40" s="239"/>
      <c r="T40" s="216"/>
      <c r="U40" s="213"/>
      <c r="V40" s="213"/>
      <c r="W40" s="213"/>
      <c r="X40" s="213"/>
    </row>
    <row r="41" spans="1:24" ht="30.95" customHeight="1" thickTop="1" thickBot="1" x14ac:dyDescent="0.25">
      <c r="A41" s="140"/>
      <c r="B41" s="159">
        <f>IF('2. 選擇開支類別'!B20=TRUE,1,0)</f>
        <v>0</v>
      </c>
      <c r="C41" s="151" t="s">
        <v>44</v>
      </c>
      <c r="D41" s="213"/>
      <c r="E41" s="274"/>
      <c r="F41" s="348">
        <f>SUM(E41:E42)</f>
        <v>0</v>
      </c>
      <c r="G41" s="348" t="s">
        <v>99</v>
      </c>
      <c r="H41" s="349" t="s">
        <v>99</v>
      </c>
      <c r="I41" s="350" t="s">
        <v>99</v>
      </c>
      <c r="J41" s="346" t="s">
        <v>107</v>
      </c>
      <c r="K41" s="346"/>
      <c r="L41" s="140"/>
      <c r="M41" s="352" t="str">
        <f>IF(AND('2. 選擇開支類別'!B20=TRUE,ISBLANK(E41),ISBLANK(E42)),1,"")</f>
        <v/>
      </c>
      <c r="N41" s="153"/>
      <c r="O41" s="239"/>
      <c r="P41" s="239"/>
      <c r="Q41" s="239"/>
      <c r="R41" s="239"/>
      <c r="S41" s="239"/>
      <c r="T41" s="216"/>
      <c r="U41" s="213"/>
      <c r="V41" s="213"/>
      <c r="W41" s="213"/>
      <c r="X41" s="213"/>
    </row>
    <row r="42" spans="1:24" ht="33.950000000000003" customHeight="1" thickBot="1" x14ac:dyDescent="0.25">
      <c r="A42" s="140"/>
      <c r="B42" s="150">
        <f>B41</f>
        <v>0</v>
      </c>
      <c r="C42" s="151" t="s">
        <v>108</v>
      </c>
      <c r="D42" s="281"/>
      <c r="E42" s="274"/>
      <c r="F42" s="347"/>
      <c r="G42" s="347"/>
      <c r="H42" s="347"/>
      <c r="I42" s="347"/>
      <c r="J42" s="347"/>
      <c r="K42" s="347"/>
      <c r="L42" s="140"/>
      <c r="M42" s="354"/>
      <c r="N42" s="153"/>
      <c r="O42" s="239"/>
      <c r="P42" s="239"/>
      <c r="Q42" s="239"/>
      <c r="R42" s="239"/>
      <c r="S42" s="239"/>
      <c r="T42" s="216"/>
      <c r="U42" s="213"/>
      <c r="V42" s="213"/>
      <c r="W42" s="213"/>
      <c r="X42" s="213"/>
    </row>
    <row r="43" spans="1:24" ht="26.25" customHeight="1" thickTop="1" thickBot="1" x14ac:dyDescent="0.25">
      <c r="A43" s="167"/>
      <c r="B43" s="143" t="s">
        <v>45</v>
      </c>
      <c r="C43" s="144"/>
      <c r="D43" s="161"/>
      <c r="E43" s="162"/>
      <c r="F43" s="162"/>
      <c r="G43" s="163"/>
      <c r="H43" s="164"/>
      <c r="I43" s="265"/>
      <c r="J43" s="165"/>
      <c r="K43" s="161"/>
      <c r="L43" s="140"/>
      <c r="M43" s="141"/>
      <c r="N43" s="153"/>
      <c r="O43" s="239"/>
      <c r="P43" s="239"/>
      <c r="Q43" s="239"/>
      <c r="R43" s="239"/>
      <c r="S43" s="239"/>
      <c r="T43" s="216"/>
      <c r="U43" s="213"/>
      <c r="V43" s="213"/>
      <c r="W43" s="213"/>
      <c r="X43" s="213"/>
    </row>
    <row r="44" spans="1:24" ht="26.1" customHeight="1" thickTop="1" thickBot="1" x14ac:dyDescent="0.25">
      <c r="A44" s="140"/>
      <c r="B44" s="159">
        <f>IF('2. 選擇開支類別'!B21=TRUE,1,0)</f>
        <v>0</v>
      </c>
      <c r="C44" s="151" t="s">
        <v>46</v>
      </c>
      <c r="D44" s="213"/>
      <c r="E44" s="274"/>
      <c r="F44" s="348">
        <f>SUM(E44:E45)</f>
        <v>0</v>
      </c>
      <c r="G44" s="348" t="s">
        <v>99</v>
      </c>
      <c r="H44" s="346" t="s">
        <v>99</v>
      </c>
      <c r="I44" s="384" t="s">
        <v>99</v>
      </c>
      <c r="J44" s="346" t="s">
        <v>109</v>
      </c>
      <c r="K44" s="346"/>
      <c r="L44" s="140"/>
      <c r="M44" s="352" t="str">
        <f>IF(AND('2. 選擇開支類別'!B18=TRUE,ISBLANK(E44),ISBLANK(E45)),1,"")</f>
        <v/>
      </c>
      <c r="N44" s="153"/>
      <c r="O44" s="239"/>
      <c r="P44" s="239"/>
      <c r="Q44" s="239"/>
      <c r="R44" s="239"/>
      <c r="S44" s="239"/>
      <c r="T44" s="216"/>
      <c r="U44" s="213"/>
      <c r="V44" s="213"/>
      <c r="W44" s="213"/>
      <c r="X44" s="213"/>
    </row>
    <row r="45" spans="1:24" ht="36" customHeight="1" thickBot="1" x14ac:dyDescent="0.25">
      <c r="A45" s="140"/>
      <c r="B45" s="150">
        <f>B44</f>
        <v>0</v>
      </c>
      <c r="C45" s="151" t="s">
        <v>110</v>
      </c>
      <c r="D45" s="281"/>
      <c r="E45" s="274"/>
      <c r="F45" s="347"/>
      <c r="G45" s="348"/>
      <c r="H45" s="346"/>
      <c r="I45" s="385"/>
      <c r="J45" s="347"/>
      <c r="K45" s="347"/>
      <c r="L45" s="140"/>
      <c r="M45" s="354"/>
      <c r="N45" s="153"/>
      <c r="O45" s="239"/>
      <c r="P45" s="239"/>
      <c r="Q45" s="239"/>
      <c r="R45" s="239"/>
      <c r="S45" s="239"/>
      <c r="T45" s="216"/>
      <c r="U45" s="213"/>
      <c r="V45" s="213"/>
      <c r="W45" s="213"/>
      <c r="X45" s="213"/>
    </row>
    <row r="46" spans="1:24" ht="26.25" customHeight="1" thickTop="1" thickBot="1" x14ac:dyDescent="0.25">
      <c r="A46" s="167"/>
      <c r="B46" s="143" t="s">
        <v>47</v>
      </c>
      <c r="C46" s="144"/>
      <c r="D46" s="161"/>
      <c r="E46" s="162"/>
      <c r="F46" s="162"/>
      <c r="G46" s="163"/>
      <c r="H46" s="164"/>
      <c r="I46" s="265"/>
      <c r="J46" s="165"/>
      <c r="K46" s="161"/>
      <c r="L46" s="140"/>
      <c r="M46" s="141"/>
      <c r="N46" s="153"/>
      <c r="O46" s="239"/>
      <c r="P46" s="239"/>
      <c r="Q46" s="239"/>
      <c r="R46" s="239"/>
      <c r="S46" s="239"/>
      <c r="T46" s="216"/>
      <c r="U46" s="213"/>
      <c r="V46" s="213"/>
      <c r="W46" s="213"/>
      <c r="X46" s="213"/>
    </row>
    <row r="47" spans="1:24" ht="26.1" customHeight="1" thickTop="1" thickBot="1" x14ac:dyDescent="0.25">
      <c r="A47" s="140"/>
      <c r="B47" s="159">
        <f>IF('2. 選擇開支類別'!B22=TRUE,1,0)</f>
        <v>0</v>
      </c>
      <c r="C47" s="151" t="s">
        <v>111</v>
      </c>
      <c r="D47" s="213"/>
      <c r="E47" s="274"/>
      <c r="F47" s="348">
        <f>SUM(E47:E48)</f>
        <v>0</v>
      </c>
      <c r="G47" s="274" t="s">
        <v>99</v>
      </c>
      <c r="H47" s="288" t="s">
        <v>99</v>
      </c>
      <c r="I47" s="384" t="s">
        <v>99</v>
      </c>
      <c r="J47" s="346" t="s">
        <v>112</v>
      </c>
      <c r="K47" s="346"/>
      <c r="L47" s="140"/>
      <c r="M47" s="352" t="str">
        <f>IF(AND('2. 選擇開支類別'!B21=TRUE,ISBLANK(E47),ISBLANK(E48)),1,"")</f>
        <v/>
      </c>
      <c r="N47" s="153"/>
      <c r="O47" s="239"/>
      <c r="P47" s="239"/>
      <c r="Q47" s="239"/>
      <c r="R47" s="239"/>
      <c r="S47" s="239"/>
      <c r="T47" s="216"/>
      <c r="U47" s="213"/>
      <c r="V47" s="213"/>
      <c r="W47" s="213"/>
      <c r="X47" s="213"/>
    </row>
    <row r="48" spans="1:24" ht="36" customHeight="1" thickBot="1" x14ac:dyDescent="0.25">
      <c r="A48" s="140"/>
      <c r="B48" s="150">
        <f>B47</f>
        <v>0</v>
      </c>
      <c r="C48" s="151" t="s">
        <v>113</v>
      </c>
      <c r="D48" s="281"/>
      <c r="E48" s="282"/>
      <c r="F48" s="347"/>
      <c r="G48" s="282">
        <v>100000</v>
      </c>
      <c r="H48" s="289" t="s">
        <v>114</v>
      </c>
      <c r="I48" s="385"/>
      <c r="J48" s="347"/>
      <c r="K48" s="347"/>
      <c r="L48" s="140"/>
      <c r="M48" s="354"/>
      <c r="N48" s="153"/>
      <c r="O48" s="239"/>
      <c r="P48" s="239"/>
      <c r="Q48" s="239"/>
      <c r="R48" s="239"/>
      <c r="S48" s="239"/>
      <c r="T48" s="216"/>
      <c r="U48" s="213"/>
      <c r="V48" s="213"/>
      <c r="W48" s="213"/>
      <c r="X48" s="213"/>
    </row>
    <row r="49" spans="1:24" ht="26.25" customHeight="1" thickTop="1" thickBot="1" x14ac:dyDescent="0.25">
      <c r="A49" s="167"/>
      <c r="B49" s="275" t="s">
        <v>49</v>
      </c>
      <c r="C49" s="276"/>
      <c r="D49" s="284"/>
      <c r="E49" s="285"/>
      <c r="F49" s="285"/>
      <c r="G49" s="286"/>
      <c r="H49" s="287"/>
      <c r="I49" s="287"/>
      <c r="J49" s="165"/>
      <c r="K49" s="284"/>
      <c r="L49" s="140"/>
      <c r="M49" s="141"/>
      <c r="N49" s="153"/>
      <c r="O49" s="239"/>
      <c r="P49" s="239"/>
      <c r="Q49" s="239"/>
      <c r="R49" s="239"/>
      <c r="S49" s="239"/>
      <c r="T49" s="216"/>
      <c r="U49" s="213"/>
      <c r="V49" s="213"/>
      <c r="W49" s="213"/>
      <c r="X49" s="213"/>
    </row>
    <row r="50" spans="1:24" ht="26.1" customHeight="1" thickTop="1" thickBot="1" x14ac:dyDescent="0.25">
      <c r="A50" s="140"/>
      <c r="B50" s="159">
        <f>IF('2. 選擇開支類別'!B23=TRUE,1,0)</f>
        <v>0</v>
      </c>
      <c r="C50" s="151" t="s">
        <v>115</v>
      </c>
      <c r="D50" s="213"/>
      <c r="E50" s="274"/>
      <c r="F50" s="348">
        <f>SUM(E50:E51)</f>
        <v>0</v>
      </c>
      <c r="G50" s="348">
        <f>PRODUCT($F$65*0.5)</f>
        <v>0</v>
      </c>
      <c r="H50" s="349" t="s">
        <v>81</v>
      </c>
      <c r="I50" s="350" t="str">
        <f>IF('2. 選擇開支類別'!B23=FALSE,"/",IF($M$64&gt;0,"", IF(AND(F50&lt;=G50),"OK","超出限額HK$"&amp;F50-G50)))</f>
        <v>/</v>
      </c>
      <c r="J50" s="346" t="s">
        <v>116</v>
      </c>
      <c r="K50" s="346"/>
      <c r="L50" s="140"/>
      <c r="M50" s="352" t="str">
        <f>IF(AND('2. 選擇開支類別'!B23=TRUE,ISBLANK(E50),ISBLANK(E51)),1,"")</f>
        <v/>
      </c>
      <c r="N50" s="153"/>
      <c r="O50" s="239"/>
      <c r="P50" s="239"/>
      <c r="Q50" s="239"/>
      <c r="R50" s="239"/>
      <c r="S50" s="239"/>
      <c r="T50" s="216"/>
      <c r="U50" s="213"/>
      <c r="V50" s="213"/>
      <c r="W50" s="213"/>
      <c r="X50" s="213"/>
    </row>
    <row r="51" spans="1:24" ht="26.1" customHeight="1" thickBot="1" x14ac:dyDescent="0.25">
      <c r="A51" s="140"/>
      <c r="B51" s="150">
        <f>B50</f>
        <v>0</v>
      </c>
      <c r="C51" s="151" t="s">
        <v>117</v>
      </c>
      <c r="D51" s="281"/>
      <c r="E51" s="274"/>
      <c r="F51" s="347"/>
      <c r="G51" s="347"/>
      <c r="H51" s="347"/>
      <c r="I51" s="347"/>
      <c r="J51" s="347"/>
      <c r="K51" s="347"/>
      <c r="L51" s="140"/>
      <c r="M51" s="354"/>
      <c r="N51" s="153"/>
      <c r="O51" s="239"/>
      <c r="P51" s="239"/>
      <c r="Q51" s="239"/>
      <c r="R51" s="239"/>
      <c r="S51" s="239"/>
      <c r="T51" s="216"/>
      <c r="U51" s="213"/>
      <c r="V51" s="213"/>
      <c r="W51" s="213"/>
      <c r="X51" s="213"/>
    </row>
    <row r="52" spans="1:24" ht="26.25" customHeight="1" thickTop="1" thickBot="1" x14ac:dyDescent="0.25">
      <c r="A52" s="167"/>
      <c r="B52" s="143" t="s">
        <v>51</v>
      </c>
      <c r="C52" s="144"/>
      <c r="D52" s="161"/>
      <c r="E52" s="162"/>
      <c r="F52" s="162"/>
      <c r="G52" s="163"/>
      <c r="H52" s="164"/>
      <c r="I52" s="265"/>
      <c r="J52" s="165"/>
      <c r="K52" s="161"/>
      <c r="L52" s="167"/>
      <c r="M52" s="135"/>
      <c r="N52" s="168"/>
      <c r="O52" s="9"/>
      <c r="P52" s="9"/>
      <c r="Q52" s="9"/>
      <c r="R52" s="9"/>
      <c r="S52" s="9"/>
      <c r="T52" s="168"/>
      <c r="U52" s="212"/>
      <c r="V52" s="212"/>
      <c r="W52" s="212"/>
      <c r="X52" s="212"/>
    </row>
    <row r="53" spans="1:24" ht="30" thickTop="1" thickBot="1" x14ac:dyDescent="0.25">
      <c r="A53" s="167"/>
      <c r="B53" s="159">
        <f>IF('2. 選擇開支類別'!B24=TRUE,1,0)</f>
        <v>0</v>
      </c>
      <c r="C53" s="290" t="s">
        <v>52</v>
      </c>
      <c r="D53" s="291"/>
      <c r="E53" s="274"/>
      <c r="F53" s="292">
        <f>E53</f>
        <v>0</v>
      </c>
      <c r="G53" s="292" t="s">
        <v>99</v>
      </c>
      <c r="H53" s="293" t="s">
        <v>99</v>
      </c>
      <c r="I53" s="294" t="s">
        <v>99</v>
      </c>
      <c r="J53" s="289" t="s">
        <v>118</v>
      </c>
      <c r="K53" s="289"/>
      <c r="L53" s="167"/>
      <c r="M53" s="135" t="str">
        <f>IF(AND('2. 選擇開支類別'!B24=TRUE,ISBLANK(E53)),1,"")</f>
        <v/>
      </c>
      <c r="N53" s="168"/>
      <c r="O53" s="9"/>
      <c r="P53" s="9"/>
      <c r="Q53" s="9"/>
      <c r="R53" s="9"/>
      <c r="S53" s="9"/>
      <c r="T53" s="168"/>
      <c r="U53" s="212"/>
      <c r="V53" s="212"/>
      <c r="W53" s="212"/>
      <c r="X53" s="212"/>
    </row>
    <row r="54" spans="1:24" ht="26.25" customHeight="1" thickTop="1" thickBot="1" x14ac:dyDescent="0.25">
      <c r="A54" s="167"/>
      <c r="B54" s="275" t="s">
        <v>53</v>
      </c>
      <c r="C54" s="276"/>
      <c r="D54" s="284"/>
      <c r="E54" s="285"/>
      <c r="F54" s="285"/>
      <c r="G54" s="286"/>
      <c r="H54" s="287"/>
      <c r="I54" s="287"/>
      <c r="J54" s="165"/>
      <c r="K54" s="284"/>
      <c r="L54" s="167"/>
      <c r="M54" s="135"/>
      <c r="N54" s="168"/>
      <c r="O54" s="9"/>
      <c r="P54" s="9"/>
      <c r="Q54" s="9"/>
      <c r="R54" s="9"/>
      <c r="S54" s="9"/>
      <c r="T54" s="168"/>
      <c r="U54" s="212"/>
      <c r="V54" s="212"/>
      <c r="W54" s="212"/>
      <c r="X54" s="212"/>
    </row>
    <row r="55" spans="1:24" ht="42.95" customHeight="1" thickTop="1" thickBot="1" x14ac:dyDescent="0.25">
      <c r="A55" s="140"/>
      <c r="B55" s="159">
        <f>IF('2. 選擇開支類別'!B25=TRUE,1,0)</f>
        <v>0</v>
      </c>
      <c r="C55" s="151" t="s">
        <v>119</v>
      </c>
      <c r="D55" s="213"/>
      <c r="E55" s="274"/>
      <c r="F55" s="348">
        <f>SUM(E55:E56)</f>
        <v>0</v>
      </c>
      <c r="G55" s="348">
        <v>600000</v>
      </c>
      <c r="H55" s="346" t="s">
        <v>120</v>
      </c>
      <c r="I55" s="350" t="str">
        <f>IF('2. 選擇開支類別'!B25=FALSE,"/",IF($M$64&gt;0,"", IF(AND(F55&lt;=G55),"OK","超出限額HK$"&amp;F55-G55)))</f>
        <v>/</v>
      </c>
      <c r="J55" s="346" t="s">
        <v>121</v>
      </c>
      <c r="K55" s="346"/>
      <c r="L55" s="140"/>
      <c r="M55" s="352" t="str">
        <f>IF(AND('2. 選擇開支類別'!B25=TRUE,ISBLANK(E55),ISBLANK(E56)),1,"")</f>
        <v/>
      </c>
      <c r="N55" s="153"/>
      <c r="O55" s="239"/>
      <c r="P55" s="239"/>
      <c r="Q55" s="239"/>
      <c r="R55" s="239"/>
      <c r="S55" s="239"/>
      <c r="T55" s="216"/>
      <c r="U55" s="213"/>
      <c r="V55" s="213"/>
      <c r="W55" s="213"/>
      <c r="X55" s="213"/>
    </row>
    <row r="56" spans="1:24" ht="42" customHeight="1" thickBot="1" x14ac:dyDescent="0.25">
      <c r="A56" s="312"/>
      <c r="B56" s="150">
        <f>B55</f>
        <v>0</v>
      </c>
      <c r="C56" s="151" t="s">
        <v>122</v>
      </c>
      <c r="D56" s="281"/>
      <c r="E56" s="274"/>
      <c r="F56" s="347"/>
      <c r="G56" s="347"/>
      <c r="H56" s="347"/>
      <c r="I56" s="347"/>
      <c r="J56" s="347"/>
      <c r="K56" s="347"/>
      <c r="L56" s="140"/>
      <c r="M56" s="354"/>
      <c r="N56" s="153"/>
      <c r="O56" s="239"/>
      <c r="P56" s="239"/>
      <c r="Q56" s="239"/>
      <c r="R56" s="239"/>
      <c r="S56" s="239"/>
      <c r="T56" s="216"/>
      <c r="U56" s="213"/>
      <c r="V56" s="213"/>
      <c r="W56" s="213"/>
      <c r="X56" s="213"/>
    </row>
    <row r="57" spans="1:24" ht="26.25" customHeight="1" thickTop="1" thickBot="1" x14ac:dyDescent="0.25">
      <c r="A57" s="140"/>
      <c r="B57" s="143" t="s">
        <v>55</v>
      </c>
      <c r="C57" s="144"/>
      <c r="D57" s="145"/>
      <c r="E57" s="145"/>
      <c r="F57" s="147"/>
      <c r="G57" s="147"/>
      <c r="H57" s="148"/>
      <c r="I57" s="148"/>
      <c r="J57" s="156"/>
      <c r="K57" s="148"/>
      <c r="L57" s="140"/>
      <c r="M57" s="141"/>
      <c r="N57" s="153"/>
      <c r="O57" s="239"/>
      <c r="P57" s="239"/>
      <c r="Q57" s="239"/>
      <c r="R57" s="239"/>
      <c r="S57" s="239"/>
      <c r="T57" s="216"/>
      <c r="U57" s="213"/>
      <c r="V57" s="213"/>
      <c r="W57" s="213"/>
      <c r="X57" s="213"/>
    </row>
    <row r="58" spans="1:24" ht="26.1" customHeight="1" thickTop="1" thickBot="1" x14ac:dyDescent="0.25">
      <c r="A58" s="140"/>
      <c r="B58" s="159">
        <f>IF('2. 選擇開支類別'!B26=TRUE,1,0)</f>
        <v>0</v>
      </c>
      <c r="C58" s="151" t="s">
        <v>56</v>
      </c>
      <c r="D58" s="152"/>
      <c r="E58" s="273"/>
      <c r="F58" s="292">
        <f>E58</f>
        <v>0</v>
      </c>
      <c r="G58" s="292" t="s">
        <v>99</v>
      </c>
      <c r="H58" s="293" t="s">
        <v>99</v>
      </c>
      <c r="I58" s="294" t="s">
        <v>99</v>
      </c>
      <c r="J58" s="309"/>
      <c r="K58" s="288"/>
      <c r="L58" s="140"/>
      <c r="M58" s="308" t="str">
        <f>IF(AND('2. 選擇開支類別'!B24=TRUE,ISBLANK(E58),ISBLANK(#REF!)),1,"")</f>
        <v/>
      </c>
      <c r="N58" s="153"/>
      <c r="O58" s="239"/>
      <c r="P58" s="239"/>
      <c r="Q58" s="239"/>
      <c r="R58" s="239"/>
      <c r="S58" s="239"/>
      <c r="T58" s="216"/>
      <c r="U58" s="213"/>
      <c r="V58" s="213"/>
      <c r="W58" s="213"/>
      <c r="X58" s="213"/>
    </row>
    <row r="59" spans="1:24" ht="26.25" customHeight="1" thickTop="1" thickBot="1" x14ac:dyDescent="0.25">
      <c r="A59" s="167"/>
      <c r="B59" s="143" t="s">
        <v>57</v>
      </c>
      <c r="C59" s="144"/>
      <c r="D59" s="161"/>
      <c r="E59" s="162"/>
      <c r="F59" s="162"/>
      <c r="G59" s="163"/>
      <c r="H59" s="164"/>
      <c r="I59" s="265"/>
      <c r="J59" s="165"/>
      <c r="K59" s="161"/>
      <c r="L59" s="140"/>
      <c r="M59" s="141"/>
      <c r="N59" s="153"/>
      <c r="O59" s="239"/>
      <c r="P59" s="239"/>
      <c r="Q59" s="239"/>
      <c r="R59" s="239"/>
      <c r="S59" s="239"/>
      <c r="T59" s="216"/>
      <c r="U59" s="213"/>
      <c r="V59" s="213"/>
      <c r="W59" s="213"/>
      <c r="X59" s="213"/>
    </row>
    <row r="60" spans="1:24" ht="87" thickTop="1" thickBot="1" x14ac:dyDescent="0.25">
      <c r="A60" s="140"/>
      <c r="B60" s="159">
        <f>IF('2. 選擇開支類別'!B27=TRUE,1,0)</f>
        <v>0</v>
      </c>
      <c r="C60" s="290" t="s">
        <v>123</v>
      </c>
      <c r="D60" s="295"/>
      <c r="E60" s="274"/>
      <c r="F60" s="292">
        <f>E60</f>
        <v>0</v>
      </c>
      <c r="G60" s="292">
        <f>IF('1. 開始計劃申請項目'!D20&gt;=18,2,1)*10000</f>
        <v>10000</v>
      </c>
      <c r="H60" s="296" t="s">
        <v>124</v>
      </c>
      <c r="I60" s="297" t="str">
        <f>IF('2. 選擇開支類別'!B27=FALSE,"/",IF($M$64&gt;0,"", IF(AND(F60&lt;=G60),"OK","超出限額HK$"&amp;F60-G60)))</f>
        <v>/</v>
      </c>
      <c r="J60" s="298"/>
      <c r="K60" s="289"/>
      <c r="L60" s="140"/>
      <c r="M60" s="135" t="str">
        <f>IF(AND('2. 選擇開支類別'!B27=TRUE,ISBLANK(E60)),1,"")</f>
        <v/>
      </c>
      <c r="N60" s="153"/>
      <c r="O60" s="239"/>
      <c r="P60" s="239"/>
      <c r="Q60" s="239"/>
      <c r="R60" s="239"/>
      <c r="S60" s="239"/>
      <c r="T60" s="216"/>
      <c r="U60" s="213"/>
      <c r="V60" s="213"/>
      <c r="W60" s="213"/>
      <c r="X60" s="213"/>
    </row>
    <row r="61" spans="1:24" ht="26.25" customHeight="1" thickTop="1" thickBot="1" x14ac:dyDescent="0.25">
      <c r="A61" s="140"/>
      <c r="B61" s="143" t="s">
        <v>59</v>
      </c>
      <c r="C61" s="144"/>
      <c r="D61" s="145"/>
      <c r="E61" s="145"/>
      <c r="F61" s="147"/>
      <c r="G61" s="147"/>
      <c r="H61" s="148"/>
      <c r="I61" s="148"/>
      <c r="J61" s="156"/>
      <c r="K61" s="148"/>
      <c r="L61" s="140"/>
      <c r="M61" s="141"/>
      <c r="N61" s="153"/>
      <c r="O61" s="239"/>
      <c r="P61" s="239"/>
      <c r="Q61" s="239"/>
      <c r="R61" s="239"/>
      <c r="S61" s="239"/>
      <c r="T61" s="216"/>
      <c r="U61" s="213"/>
      <c r="V61" s="213"/>
      <c r="W61" s="213"/>
      <c r="X61" s="213"/>
    </row>
    <row r="62" spans="1:24" ht="26.1" customHeight="1" thickTop="1" thickBot="1" x14ac:dyDescent="0.25">
      <c r="A62" s="140"/>
      <c r="B62" s="159">
        <f>IF('2. 選擇開支類別'!B28=TRUE,1,0)</f>
        <v>0</v>
      </c>
      <c r="C62" s="151" t="s">
        <v>125</v>
      </c>
      <c r="D62" s="152"/>
      <c r="E62" s="273"/>
      <c r="F62" s="348">
        <f>SUM(E62:E62)</f>
        <v>0</v>
      </c>
      <c r="G62" s="348">
        <f>PRODUCT($F$65*0.5)</f>
        <v>0</v>
      </c>
      <c r="H62" s="349" t="s">
        <v>126</v>
      </c>
      <c r="I62" s="369" t="str">
        <f>IF('2. 選擇開支類別'!B27=FALSE,"/",IF($M$64&gt;0,"", IF(AND(F62&lt;=G62),"OK","超出限額HK$"&amp;F62-G62)))</f>
        <v>/</v>
      </c>
      <c r="J62" s="388" t="s">
        <v>127</v>
      </c>
      <c r="K62" s="346"/>
      <c r="L62" s="140"/>
      <c r="M62" s="308" t="str">
        <f>IF(AND('2. 選擇開支類別'!B27=TRUE,ISBLANK(E62),ISBLANK(#REF!)),1,"")</f>
        <v/>
      </c>
      <c r="N62" s="153"/>
      <c r="O62" s="239"/>
      <c r="P62" s="239"/>
      <c r="Q62" s="239"/>
      <c r="R62" s="239"/>
      <c r="S62" s="239"/>
      <c r="T62" s="216"/>
      <c r="U62" s="213"/>
      <c r="V62" s="213"/>
      <c r="W62" s="213"/>
      <c r="X62" s="213"/>
    </row>
    <row r="63" spans="1:24" ht="26.1" customHeight="1" thickTop="1" thickBot="1" x14ac:dyDescent="0.25">
      <c r="A63" s="140"/>
      <c r="B63" s="159">
        <f>B62</f>
        <v>0</v>
      </c>
      <c r="C63" s="151" t="s">
        <v>128</v>
      </c>
      <c r="D63" s="152"/>
      <c r="E63" s="273"/>
      <c r="F63" s="348"/>
      <c r="G63" s="348"/>
      <c r="H63" s="349"/>
      <c r="I63" s="369"/>
      <c r="J63" s="388"/>
      <c r="K63" s="346"/>
      <c r="L63" s="140"/>
      <c r="M63" s="308" t="str">
        <f>IF(AND('2. 選擇開支類別'!B28=TRUE,ISBLANK(E63),ISBLANK(#REF!)),1,"")</f>
        <v/>
      </c>
      <c r="N63" s="153"/>
      <c r="O63" s="239"/>
      <c r="P63" s="239"/>
      <c r="Q63" s="239"/>
      <c r="R63" s="239"/>
      <c r="S63" s="239"/>
      <c r="T63" s="216"/>
      <c r="U63" s="213"/>
      <c r="V63" s="213"/>
      <c r="W63" s="213"/>
      <c r="X63" s="213"/>
    </row>
    <row r="64" spans="1:24" ht="22.5" customHeight="1" thickTop="1" thickBot="1" x14ac:dyDescent="0.25">
      <c r="A64" s="170"/>
      <c r="B64" s="29"/>
      <c r="C64" s="171"/>
      <c r="D64" s="171"/>
      <c r="E64" s="171"/>
      <c r="F64" s="172"/>
      <c r="G64" s="172"/>
      <c r="H64" s="173"/>
      <c r="I64" s="174"/>
      <c r="J64" s="175"/>
      <c r="K64" s="176"/>
      <c r="L64" s="250"/>
      <c r="M64" s="245">
        <f>SUM(M14:M63)</f>
        <v>0</v>
      </c>
      <c r="N64" s="247"/>
      <c r="O64" s="239"/>
      <c r="P64" s="239"/>
      <c r="Q64" s="239"/>
      <c r="R64" s="239"/>
      <c r="S64" s="239"/>
      <c r="T64" s="216"/>
      <c r="U64" s="213"/>
      <c r="V64" s="213"/>
      <c r="W64" s="213"/>
      <c r="X64" s="213"/>
    </row>
    <row r="65" spans="1:24" ht="22.5" customHeight="1" thickTop="1" thickBot="1" x14ac:dyDescent="0.25">
      <c r="A65" s="170"/>
      <c r="B65" s="37"/>
      <c r="C65" s="177" t="s">
        <v>129</v>
      </c>
      <c r="D65" s="178"/>
      <c r="E65" s="179" t="s">
        <v>130</v>
      </c>
      <c r="F65" s="242">
        <f>SUM(F13:F63)</f>
        <v>0</v>
      </c>
      <c r="G65" s="109"/>
      <c r="H65" s="180" t="str">
        <f>IF(F65&lt;=3200000,"","你的申請項目總開支超過了320萬")</f>
        <v/>
      </c>
      <c r="I65" s="181"/>
      <c r="J65" s="182"/>
      <c r="K65" s="182"/>
      <c r="L65" s="256"/>
      <c r="M65" s="246"/>
      <c r="N65" s="248"/>
      <c r="O65" s="239"/>
      <c r="P65" s="239"/>
      <c r="Q65" s="239"/>
      <c r="R65" s="239"/>
      <c r="S65" s="239"/>
      <c r="T65" s="216"/>
      <c r="U65" s="213"/>
      <c r="V65" s="213"/>
      <c r="W65" s="213"/>
      <c r="X65" s="213"/>
    </row>
    <row r="66" spans="1:24" ht="39" customHeight="1" thickTop="1" thickBot="1" x14ac:dyDescent="0.25">
      <c r="A66" s="183"/>
      <c r="B66" s="184"/>
      <c r="C66" s="185"/>
      <c r="D66" s="185"/>
      <c r="E66" s="185"/>
      <c r="F66" s="186"/>
      <c r="G66" s="187"/>
      <c r="H66" s="362" t="str">
        <f>IF(F65&lt;=3200000,"","❗BUD專項基金是以1:3配對形式提供資助，而每個項目資助上限(連審計費)為港幣80萬元。如果項目總開支超過320萬元，你的資助總額將會低於25%。可考慮調整預算。")</f>
        <v/>
      </c>
      <c r="I66" s="363"/>
      <c r="J66" s="363"/>
      <c r="K66" s="363"/>
      <c r="L66" s="256"/>
      <c r="M66" s="245"/>
      <c r="N66" s="248"/>
      <c r="O66" s="239"/>
      <c r="P66" s="239"/>
      <c r="Q66" s="239"/>
      <c r="R66" s="239"/>
      <c r="S66" s="239"/>
      <c r="T66" s="216"/>
      <c r="U66" s="213"/>
      <c r="V66" s="213"/>
      <c r="W66" s="213"/>
      <c r="X66" s="213"/>
    </row>
    <row r="67" spans="1:24" ht="19.5" thickTop="1" thickBot="1" x14ac:dyDescent="0.3">
      <c r="A67" s="183"/>
      <c r="B67" s="184"/>
      <c r="C67" s="364" t="s">
        <v>131</v>
      </c>
      <c r="D67" s="365"/>
      <c r="E67" s="179" t="s">
        <v>130</v>
      </c>
      <c r="F67" s="241">
        <f>IF(F65*0.25&lt;800000,F65*0.25,800000)</f>
        <v>0</v>
      </c>
      <c r="G67" s="188"/>
      <c r="H67" s="301"/>
      <c r="I67" s="189"/>
      <c r="J67" s="190"/>
      <c r="K67" s="251"/>
      <c r="L67" s="254"/>
      <c r="M67" s="245"/>
      <c r="N67" s="249"/>
      <c r="O67" s="239"/>
      <c r="P67" s="239"/>
      <c r="Q67" s="239"/>
      <c r="R67" s="239"/>
      <c r="S67" s="239"/>
      <c r="T67" s="216"/>
      <c r="U67" s="213"/>
      <c r="V67" s="213"/>
      <c r="W67" s="213"/>
      <c r="X67" s="213"/>
    </row>
    <row r="68" spans="1:24" ht="19.5" thickTop="1" thickBot="1" x14ac:dyDescent="0.3">
      <c r="A68" s="183"/>
      <c r="B68" s="193"/>
      <c r="C68" s="386"/>
      <c r="D68" s="387"/>
      <c r="E68" s="304"/>
      <c r="F68" s="305"/>
      <c r="G68" s="306"/>
      <c r="H68" s="307"/>
      <c r="I68" s="300"/>
      <c r="J68" s="190"/>
      <c r="K68" s="190"/>
      <c r="L68" s="253"/>
      <c r="M68" s="245"/>
      <c r="N68" s="299"/>
      <c r="O68" s="239"/>
      <c r="P68" s="239"/>
      <c r="Q68" s="239"/>
      <c r="R68" s="239"/>
      <c r="S68" s="239"/>
      <c r="T68" s="142"/>
      <c r="U68" s="213"/>
      <c r="V68" s="213"/>
      <c r="W68" s="213"/>
      <c r="X68" s="213"/>
    </row>
    <row r="69" spans="1:24" ht="22.5" customHeight="1" thickTop="1" thickBot="1" x14ac:dyDescent="0.25">
      <c r="A69" s="183"/>
      <c r="B69" s="184"/>
      <c r="C69" s="302"/>
      <c r="D69" s="302"/>
      <c r="E69" s="302"/>
      <c r="F69" s="303"/>
      <c r="G69" s="303"/>
      <c r="H69" s="189"/>
      <c r="I69" s="191"/>
      <c r="J69" s="192"/>
      <c r="K69" s="192"/>
      <c r="L69" s="253"/>
      <c r="M69" s="245"/>
      <c r="N69" s="355"/>
      <c r="O69" s="239"/>
      <c r="P69" s="240"/>
      <c r="Q69" s="239"/>
      <c r="R69" s="240"/>
      <c r="S69" s="240"/>
      <c r="T69" s="142"/>
      <c r="U69" s="213"/>
      <c r="V69" s="213"/>
      <c r="W69" s="213"/>
      <c r="X69" s="213"/>
    </row>
    <row r="70" spans="1:24" ht="37.5" customHeight="1" thickTop="1" thickBot="1" x14ac:dyDescent="0.25">
      <c r="A70" s="183"/>
      <c r="B70" s="193"/>
      <c r="C70" s="366" t="s">
        <v>132</v>
      </c>
      <c r="D70" s="367"/>
      <c r="E70" s="367"/>
      <c r="F70" s="367"/>
      <c r="G70" s="367"/>
      <c r="H70" s="194"/>
      <c r="I70" s="191"/>
      <c r="J70" s="192"/>
      <c r="K70" s="192"/>
      <c r="L70" s="256"/>
      <c r="M70" s="245"/>
      <c r="N70" s="356"/>
      <c r="O70" s="239"/>
      <c r="P70" s="239"/>
      <c r="Q70" s="239"/>
      <c r="R70" s="239"/>
      <c r="S70" s="239"/>
      <c r="T70" s="142"/>
      <c r="U70" s="213"/>
      <c r="V70" s="213"/>
      <c r="W70" s="213"/>
      <c r="X70" s="213"/>
    </row>
    <row r="71" spans="1:24" ht="63" customHeight="1" thickTop="1" thickBot="1" x14ac:dyDescent="0.25">
      <c r="A71" s="183"/>
      <c r="B71" s="193"/>
      <c r="C71" s="368"/>
      <c r="D71" s="368"/>
      <c r="E71" s="368"/>
      <c r="F71" s="368"/>
      <c r="G71" s="368"/>
      <c r="H71" s="194"/>
      <c r="I71" s="191"/>
      <c r="J71" s="192"/>
      <c r="K71" s="192"/>
      <c r="L71" s="253"/>
      <c r="M71" s="245"/>
      <c r="N71" s="356"/>
      <c r="O71" s="239"/>
      <c r="P71" s="239"/>
      <c r="Q71" s="239"/>
      <c r="R71" s="239"/>
      <c r="S71" s="239"/>
      <c r="T71" s="142"/>
      <c r="U71" s="213"/>
      <c r="V71" s="213"/>
      <c r="W71" s="213"/>
      <c r="X71" s="213"/>
    </row>
    <row r="72" spans="1:24" ht="39.950000000000003" customHeight="1" thickTop="1" thickBot="1" x14ac:dyDescent="0.25">
      <c r="A72" s="183"/>
      <c r="B72" s="193"/>
      <c r="C72" s="340" t="s">
        <v>26</v>
      </c>
      <c r="D72" s="341"/>
      <c r="E72" s="195"/>
      <c r="F72" s="196"/>
      <c r="G72" s="196"/>
      <c r="H72" s="194"/>
      <c r="I72" s="191"/>
      <c r="J72" s="192"/>
      <c r="K72" s="192"/>
      <c r="L72" s="255"/>
      <c r="M72" s="245"/>
      <c r="N72" s="356"/>
      <c r="O72" s="239"/>
      <c r="P72" s="239"/>
      <c r="Q72" s="239"/>
      <c r="R72" s="239"/>
      <c r="S72" s="239"/>
      <c r="T72" s="142"/>
      <c r="U72" s="214"/>
      <c r="V72" s="213"/>
      <c r="W72" s="213"/>
      <c r="X72" s="213"/>
    </row>
    <row r="73" spans="1:24" ht="30" customHeight="1" thickTop="1" thickBot="1" x14ac:dyDescent="0.25">
      <c r="A73" s="183"/>
      <c r="B73" s="184"/>
      <c r="C73" s="197"/>
      <c r="D73" s="197"/>
      <c r="E73" s="197"/>
      <c r="F73" s="198"/>
      <c r="G73" s="198"/>
      <c r="H73" s="191"/>
      <c r="I73" s="191"/>
      <c r="J73" s="270"/>
      <c r="K73" s="270"/>
      <c r="L73" s="254"/>
      <c r="M73" s="245"/>
      <c r="N73" s="356"/>
      <c r="O73" s="239"/>
      <c r="P73" s="239"/>
      <c r="Q73" s="239"/>
      <c r="R73" s="239"/>
      <c r="S73" s="239"/>
      <c r="T73" s="142"/>
      <c r="U73" s="214"/>
      <c r="V73" s="213"/>
      <c r="W73" s="213"/>
      <c r="X73" s="213"/>
    </row>
    <row r="74" spans="1:24" ht="22.5" customHeight="1" thickTop="1" thickBot="1" x14ac:dyDescent="0.25">
      <c r="A74" s="183"/>
      <c r="B74" s="184"/>
      <c r="C74" s="185"/>
      <c r="D74" s="185"/>
      <c r="E74" s="185"/>
      <c r="F74" s="186"/>
      <c r="G74" s="186"/>
      <c r="H74" s="191"/>
      <c r="I74" s="270"/>
      <c r="J74" s="271"/>
      <c r="K74" s="272"/>
      <c r="L74" s="269"/>
      <c r="M74" s="245"/>
      <c r="N74" s="356"/>
      <c r="O74" s="239"/>
      <c r="P74" s="239"/>
      <c r="Q74" s="239"/>
      <c r="R74" s="239"/>
      <c r="S74" s="239"/>
      <c r="T74" s="142"/>
      <c r="U74" s="213"/>
      <c r="V74" s="213"/>
      <c r="W74" s="213"/>
      <c r="X74" s="213"/>
    </row>
    <row r="75" spans="1:24" ht="22.5" customHeight="1" thickTop="1" thickBot="1" x14ac:dyDescent="0.25">
      <c r="A75" s="381" t="s">
        <v>23</v>
      </c>
      <c r="B75" s="382"/>
      <c r="C75" s="382"/>
      <c r="D75" s="382"/>
      <c r="E75" s="382"/>
      <c r="F75" s="382"/>
      <c r="G75" s="382"/>
      <c r="H75" s="382"/>
      <c r="I75" s="382"/>
      <c r="J75" s="382"/>
      <c r="K75" s="382"/>
      <c r="L75" s="383"/>
      <c r="M75" s="245"/>
      <c r="N75" s="357"/>
      <c r="O75" s="142"/>
      <c r="P75" s="142"/>
      <c r="Q75" s="142"/>
      <c r="R75" s="142"/>
      <c r="S75" s="142"/>
      <c r="T75" s="142"/>
      <c r="U75" s="213"/>
      <c r="V75" s="213"/>
      <c r="W75" s="213"/>
      <c r="X75" s="213"/>
    </row>
    <row r="76" spans="1:24" ht="15" customHeight="1" thickTop="1" x14ac:dyDescent="0.2">
      <c r="K76" s="71"/>
      <c r="M76" s="252"/>
    </row>
    <row r="77" spans="1:24" ht="15" customHeight="1" x14ac:dyDescent="0.2">
      <c r="O77" s="200" t="str">
        <f>IF(AND(ISBLANK(O78), ISBLANK(O79), ISBLANK(O80),O78=0, O79=0, O80=0, X78=1),"請填預算：","")</f>
        <v/>
      </c>
    </row>
  </sheetData>
  <mergeCells count="102">
    <mergeCell ref="A75:L75"/>
    <mergeCell ref="J44:J45"/>
    <mergeCell ref="K44:K45"/>
    <mergeCell ref="M44:M45"/>
    <mergeCell ref="I44:I45"/>
    <mergeCell ref="I47:I48"/>
    <mergeCell ref="H44:H45"/>
    <mergeCell ref="G44:G45"/>
    <mergeCell ref="C72:D72"/>
    <mergeCell ref="F44:F45"/>
    <mergeCell ref="F47:F48"/>
    <mergeCell ref="J47:J48"/>
    <mergeCell ref="J50:J51"/>
    <mergeCell ref="J55:J56"/>
    <mergeCell ref="H50:H51"/>
    <mergeCell ref="I50:I51"/>
    <mergeCell ref="K50:K51"/>
    <mergeCell ref="M50:M51"/>
    <mergeCell ref="C68:D68"/>
    <mergeCell ref="G55:G56"/>
    <mergeCell ref="H55:H56"/>
    <mergeCell ref="I55:I56"/>
    <mergeCell ref="K55:K56"/>
    <mergeCell ref="J62:J63"/>
    <mergeCell ref="F7:J7"/>
    <mergeCell ref="B6:H6"/>
    <mergeCell ref="B7:D7"/>
    <mergeCell ref="G38:G39"/>
    <mergeCell ref="H38:H39"/>
    <mergeCell ref="I38:I39"/>
    <mergeCell ref="B10:C10"/>
    <mergeCell ref="B9:C9"/>
    <mergeCell ref="J28:J31"/>
    <mergeCell ref="J33:J36"/>
    <mergeCell ref="J38:J39"/>
    <mergeCell ref="F28:F31"/>
    <mergeCell ref="G28:G31"/>
    <mergeCell ref="H28:H31"/>
    <mergeCell ref="I28:I31"/>
    <mergeCell ref="F55:F56"/>
    <mergeCell ref="M18:M20"/>
    <mergeCell ref="I14:I16"/>
    <mergeCell ref="K14:K16"/>
    <mergeCell ref="F18:F20"/>
    <mergeCell ref="G18:G20"/>
    <mergeCell ref="H18:H20"/>
    <mergeCell ref="I18:I20"/>
    <mergeCell ref="J18:J20"/>
    <mergeCell ref="J14:J16"/>
    <mergeCell ref="K18:K20"/>
    <mergeCell ref="G22:G23"/>
    <mergeCell ref="H22:H23"/>
    <mergeCell ref="I22:I23"/>
    <mergeCell ref="J22:J23"/>
    <mergeCell ref="J25:J26"/>
    <mergeCell ref="K22:K23"/>
    <mergeCell ref="M28:M31"/>
    <mergeCell ref="F50:F51"/>
    <mergeCell ref="G50:G51"/>
    <mergeCell ref="M41:M42"/>
    <mergeCell ref="M47:M48"/>
    <mergeCell ref="K41:K42"/>
    <mergeCell ref="K47:K48"/>
    <mergeCell ref="N69:N75"/>
    <mergeCell ref="N11:N13"/>
    <mergeCell ref="B12:C12"/>
    <mergeCell ref="F14:F16"/>
    <mergeCell ref="G14:G16"/>
    <mergeCell ref="H14:H16"/>
    <mergeCell ref="M14:M16"/>
    <mergeCell ref="M55:M56"/>
    <mergeCell ref="H66:K66"/>
    <mergeCell ref="C67:D67"/>
    <mergeCell ref="C70:G71"/>
    <mergeCell ref="F62:F63"/>
    <mergeCell ref="G62:G63"/>
    <mergeCell ref="H62:H63"/>
    <mergeCell ref="I62:I63"/>
    <mergeCell ref="K62:K63"/>
    <mergeCell ref="M22:M23"/>
    <mergeCell ref="F25:F26"/>
    <mergeCell ref="G25:G26"/>
    <mergeCell ref="H25:H26"/>
    <mergeCell ref="I25:I26"/>
    <mergeCell ref="K25:K26"/>
    <mergeCell ref="M25:M26"/>
    <mergeCell ref="F22:F23"/>
    <mergeCell ref="J41:J42"/>
    <mergeCell ref="F41:F42"/>
    <mergeCell ref="G41:G42"/>
    <mergeCell ref="H41:H42"/>
    <mergeCell ref="I41:I42"/>
    <mergeCell ref="K28:K31"/>
    <mergeCell ref="K33:K36"/>
    <mergeCell ref="M33:M36"/>
    <mergeCell ref="M38:M39"/>
    <mergeCell ref="F33:F36"/>
    <mergeCell ref="K38:K39"/>
    <mergeCell ref="G33:G36"/>
    <mergeCell ref="H33:H36"/>
    <mergeCell ref="I33:I36"/>
    <mergeCell ref="F38:F39"/>
  </mergeCells>
  <conditionalFormatting sqref="E14:E16">
    <cfRule type="expression" dxfId="76" priority="103">
      <formula>B14=1</formula>
    </cfRule>
  </conditionalFormatting>
  <conditionalFormatting sqref="E63">
    <cfRule type="expression" dxfId="75" priority="99">
      <formula>B63=0</formula>
    </cfRule>
    <cfRule type="expression" dxfId="74" priority="105">
      <formula>B63=1</formula>
    </cfRule>
  </conditionalFormatting>
  <conditionalFormatting sqref="I18:K20 J14:K17 I22:K23 J21:K21 I25:K26 J24:K24 J27:K27 I33:K36 J32:K32 I38:K39 J37:K37 I41:K42 J40:K40 I50:K51 I53:K53 J52:K52 I55:K56 J54:K54 I60:K60 J59:K59 J61:K61 I28:K31 J46:K49">
    <cfRule type="containsText" dxfId="73" priority="118" operator="containsText" text="超出限額">
      <formula>NOT(ISERROR(SEARCH(("超出限額"),(I14))))</formula>
    </cfRule>
  </conditionalFormatting>
  <conditionalFormatting sqref="I14:I42 I46 I49:I56 I59:I61">
    <cfRule type="containsText" dxfId="72" priority="102" operator="containsText" text="超出限額">
      <formula>NOT(ISERROR(SEARCH("超出限額",I14)))</formula>
    </cfRule>
  </conditionalFormatting>
  <conditionalFormatting sqref="E14:E16">
    <cfRule type="expression" dxfId="71" priority="100">
      <formula>B14=0</formula>
    </cfRule>
  </conditionalFormatting>
  <conditionalFormatting sqref="E48">
    <cfRule type="expression" dxfId="70" priority="87">
      <formula>B48=0</formula>
    </cfRule>
    <cfRule type="expression" dxfId="69" priority="88">
      <formula>B48=1</formula>
    </cfRule>
  </conditionalFormatting>
  <conditionalFormatting sqref="I44:K44 J43:K43 J45:K45">
    <cfRule type="containsText" dxfId="68" priority="76" operator="containsText" text="超出限額">
      <formula>NOT(ISERROR(SEARCH(("超出限額"),(I43))))</formula>
    </cfRule>
  </conditionalFormatting>
  <conditionalFormatting sqref="I43:I44">
    <cfRule type="containsText" dxfId="67" priority="75" operator="containsText" text="超出限額">
      <formula>NOT(ISERROR(SEARCH("超出限額",I43)))</formula>
    </cfRule>
  </conditionalFormatting>
  <conditionalFormatting sqref="E18">
    <cfRule type="expression" dxfId="66" priority="70">
      <formula>B18=1</formula>
    </cfRule>
  </conditionalFormatting>
  <conditionalFormatting sqref="E18">
    <cfRule type="expression" dxfId="65" priority="69">
      <formula>B18=0</formula>
    </cfRule>
  </conditionalFormatting>
  <conditionalFormatting sqref="E19">
    <cfRule type="expression" dxfId="64" priority="68">
      <formula>B19=1</formula>
    </cfRule>
  </conditionalFormatting>
  <conditionalFormatting sqref="E19">
    <cfRule type="expression" dxfId="63" priority="67">
      <formula>B19=0</formula>
    </cfRule>
  </conditionalFormatting>
  <conditionalFormatting sqref="E20">
    <cfRule type="expression" dxfId="62" priority="66">
      <formula>B20=1</formula>
    </cfRule>
  </conditionalFormatting>
  <conditionalFormatting sqref="E20">
    <cfRule type="expression" dxfId="61" priority="65">
      <formula>B20=0</formula>
    </cfRule>
  </conditionalFormatting>
  <conditionalFormatting sqref="E22">
    <cfRule type="expression" dxfId="60" priority="64">
      <formula>B22=1</formula>
    </cfRule>
  </conditionalFormatting>
  <conditionalFormatting sqref="E22">
    <cfRule type="expression" dxfId="59" priority="63">
      <formula>B22=0</formula>
    </cfRule>
  </conditionalFormatting>
  <conditionalFormatting sqref="E23">
    <cfRule type="expression" dxfId="58" priority="62">
      <formula>B23=1</formula>
    </cfRule>
  </conditionalFormatting>
  <conditionalFormatting sqref="E23">
    <cfRule type="expression" dxfId="57" priority="61">
      <formula>B23=0</formula>
    </cfRule>
  </conditionalFormatting>
  <conditionalFormatting sqref="E25">
    <cfRule type="expression" dxfId="56" priority="60">
      <formula>B25=1</formula>
    </cfRule>
  </conditionalFormatting>
  <conditionalFormatting sqref="E25">
    <cfRule type="expression" dxfId="55" priority="59">
      <formula>B25=0</formula>
    </cfRule>
  </conditionalFormatting>
  <conditionalFormatting sqref="E26">
    <cfRule type="expression" dxfId="54" priority="58">
      <formula>B26=1</formula>
    </cfRule>
  </conditionalFormatting>
  <conditionalFormatting sqref="E26">
    <cfRule type="expression" dxfId="53" priority="57">
      <formula>B26=0</formula>
    </cfRule>
  </conditionalFormatting>
  <conditionalFormatting sqref="E28:E29">
    <cfRule type="expression" dxfId="52" priority="56">
      <formula>B28=1</formula>
    </cfRule>
  </conditionalFormatting>
  <conditionalFormatting sqref="E28:E29">
    <cfRule type="expression" dxfId="51" priority="55">
      <formula>B28=0</formula>
    </cfRule>
  </conditionalFormatting>
  <conditionalFormatting sqref="E30">
    <cfRule type="expression" dxfId="50" priority="52">
      <formula>B30=1</formula>
    </cfRule>
  </conditionalFormatting>
  <conditionalFormatting sqref="E30">
    <cfRule type="expression" dxfId="49" priority="51">
      <formula>B30=0</formula>
    </cfRule>
  </conditionalFormatting>
  <conditionalFormatting sqref="E31">
    <cfRule type="expression" dxfId="48" priority="50">
      <formula>B31=1</formula>
    </cfRule>
  </conditionalFormatting>
  <conditionalFormatting sqref="E31">
    <cfRule type="expression" dxfId="47" priority="49">
      <formula>B31=0</formula>
    </cfRule>
  </conditionalFormatting>
  <conditionalFormatting sqref="E33">
    <cfRule type="expression" dxfId="46" priority="48">
      <formula>B33=1</formula>
    </cfRule>
  </conditionalFormatting>
  <conditionalFormatting sqref="E33">
    <cfRule type="expression" dxfId="45" priority="47">
      <formula>B33=0</formula>
    </cfRule>
  </conditionalFormatting>
  <conditionalFormatting sqref="E34">
    <cfRule type="expression" dxfId="44" priority="46">
      <formula>B34=1</formula>
    </cfRule>
  </conditionalFormatting>
  <conditionalFormatting sqref="E34">
    <cfRule type="expression" dxfId="43" priority="45">
      <formula>B34=0</formula>
    </cfRule>
  </conditionalFormatting>
  <conditionalFormatting sqref="E35">
    <cfRule type="expression" dxfId="42" priority="44">
      <formula>B35=1</formula>
    </cfRule>
  </conditionalFormatting>
  <conditionalFormatting sqref="E35">
    <cfRule type="expression" dxfId="41" priority="43">
      <formula>B35=0</formula>
    </cfRule>
  </conditionalFormatting>
  <conditionalFormatting sqref="E36">
    <cfRule type="expression" dxfId="40" priority="42">
      <formula>B36=1</formula>
    </cfRule>
  </conditionalFormatting>
  <conditionalFormatting sqref="E36">
    <cfRule type="expression" dxfId="39" priority="41">
      <formula>B36=0</formula>
    </cfRule>
  </conditionalFormatting>
  <conditionalFormatting sqref="E38">
    <cfRule type="expression" dxfId="38" priority="40">
      <formula>B38=1</formula>
    </cfRule>
  </conditionalFormatting>
  <conditionalFormatting sqref="E38">
    <cfRule type="expression" dxfId="37" priority="39">
      <formula>B38=0</formula>
    </cfRule>
  </conditionalFormatting>
  <conditionalFormatting sqref="E39">
    <cfRule type="expression" dxfId="36" priority="38">
      <formula>B39=1</formula>
    </cfRule>
  </conditionalFormatting>
  <conditionalFormatting sqref="E39">
    <cfRule type="expression" dxfId="35" priority="37">
      <formula>B39=0</formula>
    </cfRule>
  </conditionalFormatting>
  <conditionalFormatting sqref="E41">
    <cfRule type="expression" dxfId="34" priority="36">
      <formula>B41=1</formula>
    </cfRule>
  </conditionalFormatting>
  <conditionalFormatting sqref="E41">
    <cfRule type="expression" dxfId="33" priority="35">
      <formula>B41=0</formula>
    </cfRule>
  </conditionalFormatting>
  <conditionalFormatting sqref="E42">
    <cfRule type="expression" dxfId="32" priority="34">
      <formula>B42=1</formula>
    </cfRule>
  </conditionalFormatting>
  <conditionalFormatting sqref="E42">
    <cfRule type="expression" dxfId="31" priority="33">
      <formula>B42=0</formula>
    </cfRule>
  </conditionalFormatting>
  <conditionalFormatting sqref="E44">
    <cfRule type="expression" dxfId="30" priority="32">
      <formula>B44=1</formula>
    </cfRule>
  </conditionalFormatting>
  <conditionalFormatting sqref="E44">
    <cfRule type="expression" dxfId="29" priority="31">
      <formula>B44=0</formula>
    </cfRule>
  </conditionalFormatting>
  <conditionalFormatting sqref="E45">
    <cfRule type="expression" dxfId="28" priority="30">
      <formula>B45=1</formula>
    </cfRule>
  </conditionalFormatting>
  <conditionalFormatting sqref="E45">
    <cfRule type="expression" dxfId="27" priority="29">
      <formula>B45=0</formula>
    </cfRule>
  </conditionalFormatting>
  <conditionalFormatting sqref="E47">
    <cfRule type="expression" dxfId="26" priority="28">
      <formula>B47=1</formula>
    </cfRule>
  </conditionalFormatting>
  <conditionalFormatting sqref="E47">
    <cfRule type="expression" dxfId="25" priority="27">
      <formula>B47=0</formula>
    </cfRule>
  </conditionalFormatting>
  <conditionalFormatting sqref="E50">
    <cfRule type="expression" dxfId="24" priority="26">
      <formula>B50=1</formula>
    </cfRule>
  </conditionalFormatting>
  <conditionalFormatting sqref="E50">
    <cfRule type="expression" dxfId="23" priority="25">
      <formula>B50=0</formula>
    </cfRule>
  </conditionalFormatting>
  <conditionalFormatting sqref="E51">
    <cfRule type="expression" dxfId="22" priority="24">
      <formula>B51=1</formula>
    </cfRule>
  </conditionalFormatting>
  <conditionalFormatting sqref="E51">
    <cfRule type="expression" dxfId="21" priority="23">
      <formula>B51=0</formula>
    </cfRule>
  </conditionalFormatting>
  <conditionalFormatting sqref="E53">
    <cfRule type="expression" dxfId="20" priority="22">
      <formula>B53=1</formula>
    </cfRule>
  </conditionalFormatting>
  <conditionalFormatting sqref="E53">
    <cfRule type="expression" dxfId="19" priority="21">
      <formula>B53=0</formula>
    </cfRule>
  </conditionalFormatting>
  <conditionalFormatting sqref="E55">
    <cfRule type="expression" dxfId="18" priority="20">
      <formula>B55=1</formula>
    </cfRule>
  </conditionalFormatting>
  <conditionalFormatting sqref="E55">
    <cfRule type="expression" dxfId="17" priority="19">
      <formula>B55=0</formula>
    </cfRule>
  </conditionalFormatting>
  <conditionalFormatting sqref="E56">
    <cfRule type="expression" dxfId="16" priority="18">
      <formula>B56=1</formula>
    </cfRule>
  </conditionalFormatting>
  <conditionalFormatting sqref="E56">
    <cfRule type="expression" dxfId="15" priority="17">
      <formula>B56=0</formula>
    </cfRule>
  </conditionalFormatting>
  <conditionalFormatting sqref="E60">
    <cfRule type="expression" dxfId="14" priority="16">
      <formula>B60=1</formula>
    </cfRule>
  </conditionalFormatting>
  <conditionalFormatting sqref="E60">
    <cfRule type="expression" dxfId="13" priority="15">
      <formula>B60=0</formula>
    </cfRule>
  </conditionalFormatting>
  <conditionalFormatting sqref="E62">
    <cfRule type="expression" dxfId="12" priority="11">
      <formula>B62=0</formula>
    </cfRule>
    <cfRule type="expression" dxfId="11" priority="13">
      <formula>B62=1</formula>
    </cfRule>
  </conditionalFormatting>
  <conditionalFormatting sqref="I62:K62">
    <cfRule type="containsText" dxfId="10" priority="14" operator="containsText" text="超出限額">
      <formula>NOT(ISERROR(SEARCH(("超出限額"),(I62))))</formula>
    </cfRule>
  </conditionalFormatting>
  <conditionalFormatting sqref="I62">
    <cfRule type="containsText" dxfId="9" priority="12" operator="containsText" text="超出限額">
      <formula>NOT(ISERROR(SEARCH("超出限額",I62)))</formula>
    </cfRule>
  </conditionalFormatting>
  <conditionalFormatting sqref="I47">
    <cfRule type="containsText" dxfId="8" priority="10" operator="containsText" text="超出限額">
      <formula>NOT(ISERROR(SEARCH(("超出限額"),(I47))))</formula>
    </cfRule>
  </conditionalFormatting>
  <conditionalFormatting sqref="I47">
    <cfRule type="containsText" dxfId="7" priority="9" operator="containsText" text="超出限額">
      <formula>NOT(ISERROR(SEARCH("超出限額",I47)))</formula>
    </cfRule>
  </conditionalFormatting>
  <conditionalFormatting sqref="J57:K57">
    <cfRule type="containsText" dxfId="6" priority="8" operator="containsText" text="超出限額">
      <formula>NOT(ISERROR(SEARCH(("超出限額"),(J57))))</formula>
    </cfRule>
  </conditionalFormatting>
  <conditionalFormatting sqref="I57">
    <cfRule type="containsText" dxfId="5" priority="7" operator="containsText" text="超出限額">
      <formula>NOT(ISERROR(SEARCH("超出限額",I57)))</formula>
    </cfRule>
  </conditionalFormatting>
  <conditionalFormatting sqref="E58">
    <cfRule type="expression" dxfId="4" priority="3">
      <formula>B58=0</formula>
    </cfRule>
    <cfRule type="expression" dxfId="3" priority="5">
      <formula>B58=1</formula>
    </cfRule>
  </conditionalFormatting>
  <conditionalFormatting sqref="J58:K58">
    <cfRule type="containsText" dxfId="2" priority="6" operator="containsText" text="超出限額">
      <formula>NOT(ISERROR(SEARCH(("超出限額"),(J58))))</formula>
    </cfRule>
  </conditionalFormatting>
  <conditionalFormatting sqref="I58">
    <cfRule type="containsText" dxfId="1" priority="2" operator="containsText" text="超出限額">
      <formula>NOT(ISERROR(SEARCH(("超出限額"),(I58))))</formula>
    </cfRule>
  </conditionalFormatting>
  <conditionalFormatting sqref="I58">
    <cfRule type="containsText" dxfId="0" priority="1" operator="containsText" text="超出限額">
      <formula>NOT(ISERROR(SEARCH("超出限額",I58)))</formula>
    </cfRule>
  </conditionalFormatting>
  <dataValidations disablePrompts="1" count="1">
    <dataValidation type="custom" allowBlank="1" showInputMessage="1" showErrorMessage="1" errorTitle="你在上一步並未選擇「增設新業務單位的相關開支」" error="請返回上一步，並選擇此開支類別。" sqref="E14:E16">
      <formula1>$B$14=1</formula1>
    </dataValidation>
  </dataValidations>
  <hyperlinks>
    <hyperlink ref="B9:C9" r:id="rId1" display="申請資助範圍(摘要)"/>
    <hyperlink ref="C72:D72" r:id="rId2" display="申請資助範圍(摘要)"/>
  </hyperlinks>
  <pageMargins left="0.7" right="0.7" top="0.75" bottom="0.75" header="0" footer="0"/>
  <pageSetup orientation="portrait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4"/>
  <sheetViews>
    <sheetView workbookViewId="0"/>
  </sheetViews>
  <sheetFormatPr defaultColWidth="12.625" defaultRowHeight="15" customHeight="1" x14ac:dyDescent="0.2"/>
  <sheetData>
    <row r="1" spans="1:1" x14ac:dyDescent="0.25">
      <c r="A1" s="1" t="s">
        <v>133</v>
      </c>
    </row>
    <row r="2" spans="1:1" x14ac:dyDescent="0.25">
      <c r="A2" s="1" t="s">
        <v>134</v>
      </c>
    </row>
    <row r="3" spans="1:1" x14ac:dyDescent="0.25">
      <c r="A3" s="1" t="s">
        <v>135</v>
      </c>
    </row>
    <row r="4" spans="1:1" x14ac:dyDescent="0.25">
      <c r="A4" s="1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1. 開始計劃申請項目</vt:lpstr>
      <vt:lpstr>2. 選擇開支類別</vt:lpstr>
      <vt:lpstr>3. 制定預算</vt:lpstr>
      <vt:lpstr>Dropdown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Emily CHANG</dc:creator>
  <cp:keywords/>
  <dc:description/>
  <cp:lastModifiedBy>Bill TSANG</cp:lastModifiedBy>
  <cp:revision/>
  <dcterms:created xsi:type="dcterms:W3CDTF">2020-12-07T19:35:56Z</dcterms:created>
  <dcterms:modified xsi:type="dcterms:W3CDTF">2025-03-21T09:14:21Z</dcterms:modified>
  <cp:category/>
  <cp:contentStatus/>
</cp:coreProperties>
</file>